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47A9644C-0FE3-4E00-8C50-72D5F09E1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wise" sheetId="5" r:id="rId1"/>
    <sheet name="Acp Tar Ach Com with Previous" sheetId="6" state="hidden" r:id="rId2"/>
  </sheets>
  <definedNames>
    <definedName name="_xlnm.Print_Area" localSheetId="0">Bankwise!$A$1:$T$53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5" i="6" l="1"/>
  <c r="G55" i="6"/>
  <c r="F55" i="6"/>
  <c r="I54" i="6"/>
  <c r="G54" i="6"/>
  <c r="H54" i="6" s="1"/>
  <c r="F54" i="6"/>
  <c r="D54" i="6"/>
  <c r="E54" i="6" s="1"/>
  <c r="C54" i="6"/>
  <c r="C55" i="6" s="1"/>
  <c r="G53" i="6"/>
  <c r="J53" i="6" s="1"/>
  <c r="F53" i="6"/>
  <c r="I53" i="6" s="1"/>
  <c r="E53" i="6"/>
  <c r="B53" i="6"/>
  <c r="G52" i="6"/>
  <c r="H52" i="6" s="1"/>
  <c r="F52" i="6"/>
  <c r="I52" i="6" s="1"/>
  <c r="E52" i="6"/>
  <c r="B52" i="6"/>
  <c r="H51" i="6"/>
  <c r="G51" i="6"/>
  <c r="J51" i="6" s="1"/>
  <c r="F51" i="6"/>
  <c r="I51" i="6" s="1"/>
  <c r="E51" i="6"/>
  <c r="B51" i="6"/>
  <c r="H49" i="6"/>
  <c r="G49" i="6"/>
  <c r="J49" i="6" s="1"/>
  <c r="F49" i="6"/>
  <c r="D49" i="6"/>
  <c r="C49" i="6"/>
  <c r="I49" i="6" s="1"/>
  <c r="J48" i="6"/>
  <c r="I48" i="6"/>
  <c r="H48" i="6"/>
  <c r="G48" i="6"/>
  <c r="F48" i="6"/>
  <c r="E48" i="6"/>
  <c r="E49" i="6" s="1"/>
  <c r="B48" i="6"/>
  <c r="G46" i="6"/>
  <c r="H46" i="6" s="1"/>
  <c r="F46" i="6"/>
  <c r="I46" i="6" s="1"/>
  <c r="E46" i="6"/>
  <c r="D46" i="6"/>
  <c r="J46" i="6" s="1"/>
  <c r="C46" i="6"/>
  <c r="H45" i="6"/>
  <c r="G45" i="6"/>
  <c r="J45" i="6" s="1"/>
  <c r="F45" i="6"/>
  <c r="I45" i="6" s="1"/>
  <c r="E45" i="6"/>
  <c r="B45" i="6"/>
  <c r="I44" i="6"/>
  <c r="H44" i="6"/>
  <c r="G44" i="6"/>
  <c r="J44" i="6" s="1"/>
  <c r="F44" i="6"/>
  <c r="E44" i="6"/>
  <c r="B44" i="6"/>
  <c r="J43" i="6"/>
  <c r="I43" i="6"/>
  <c r="H43" i="6"/>
  <c r="G43" i="6"/>
  <c r="F43" i="6"/>
  <c r="E43" i="6"/>
  <c r="B43" i="6"/>
  <c r="J42" i="6"/>
  <c r="I42" i="6"/>
  <c r="H42" i="6"/>
  <c r="G42" i="6"/>
  <c r="F42" i="6"/>
  <c r="E42" i="6"/>
  <c r="B42" i="6"/>
  <c r="J41" i="6"/>
  <c r="G41" i="6"/>
  <c r="H41" i="6" s="1"/>
  <c r="F41" i="6"/>
  <c r="I41" i="6" s="1"/>
  <c r="E41" i="6"/>
  <c r="B41" i="6"/>
  <c r="G40" i="6"/>
  <c r="H40" i="6" s="1"/>
  <c r="F40" i="6"/>
  <c r="I40" i="6" s="1"/>
  <c r="E40" i="6"/>
  <c r="B40" i="6"/>
  <c r="H39" i="6"/>
  <c r="G39" i="6"/>
  <c r="J39" i="6" s="1"/>
  <c r="F39" i="6"/>
  <c r="I39" i="6" s="1"/>
  <c r="E39" i="6"/>
  <c r="B39" i="6"/>
  <c r="I38" i="6"/>
  <c r="H38" i="6"/>
  <c r="G38" i="6"/>
  <c r="J38" i="6" s="1"/>
  <c r="F38" i="6"/>
  <c r="E38" i="6"/>
  <c r="B38" i="6"/>
  <c r="J37" i="6"/>
  <c r="I37" i="6"/>
  <c r="G37" i="6"/>
  <c r="H37" i="6" s="1"/>
  <c r="F37" i="6"/>
  <c r="E37" i="6"/>
  <c r="B37" i="6"/>
  <c r="J36" i="6"/>
  <c r="I36" i="6"/>
  <c r="G36" i="6"/>
  <c r="F36" i="6"/>
  <c r="H36" i="6" s="1"/>
  <c r="E36" i="6"/>
  <c r="B36" i="6"/>
  <c r="J35" i="6"/>
  <c r="G35" i="6"/>
  <c r="F35" i="6"/>
  <c r="H35" i="6" s="1"/>
  <c r="E35" i="6"/>
  <c r="B35" i="6"/>
  <c r="G33" i="6"/>
  <c r="J33" i="6" s="1"/>
  <c r="F33" i="6"/>
  <c r="I33" i="6" s="1"/>
  <c r="E33" i="6"/>
  <c r="B33" i="6"/>
  <c r="H32" i="6"/>
  <c r="G32" i="6"/>
  <c r="J32" i="6" s="1"/>
  <c r="F32" i="6"/>
  <c r="I32" i="6" s="1"/>
  <c r="E32" i="6"/>
  <c r="B32" i="6"/>
  <c r="I31" i="6"/>
  <c r="H31" i="6"/>
  <c r="G31" i="6"/>
  <c r="J31" i="6" s="1"/>
  <c r="F31" i="6"/>
  <c r="E31" i="6"/>
  <c r="B31" i="6"/>
  <c r="B30" i="6"/>
  <c r="J29" i="6"/>
  <c r="I29" i="6"/>
  <c r="H29" i="6"/>
  <c r="G29" i="6"/>
  <c r="F29" i="6"/>
  <c r="E29" i="6"/>
  <c r="B29" i="6"/>
  <c r="J28" i="6"/>
  <c r="G28" i="6"/>
  <c r="F28" i="6"/>
  <c r="H28" i="6" s="1"/>
  <c r="E28" i="6"/>
  <c r="B28" i="6"/>
  <c r="G27" i="6"/>
  <c r="J27" i="6" s="1"/>
  <c r="F27" i="6"/>
  <c r="I27" i="6" s="1"/>
  <c r="E27" i="6"/>
  <c r="B27" i="6"/>
  <c r="H26" i="6"/>
  <c r="G26" i="6"/>
  <c r="J26" i="6" s="1"/>
  <c r="F26" i="6"/>
  <c r="I26" i="6" s="1"/>
  <c r="E26" i="6"/>
  <c r="B26" i="6"/>
  <c r="I25" i="6"/>
  <c r="H25" i="6"/>
  <c r="G25" i="6"/>
  <c r="J25" i="6" s="1"/>
  <c r="F25" i="6"/>
  <c r="E25" i="6"/>
  <c r="B25" i="6"/>
  <c r="J24" i="6"/>
  <c r="I24" i="6"/>
  <c r="H24" i="6"/>
  <c r="G24" i="6"/>
  <c r="F24" i="6"/>
  <c r="E24" i="6"/>
  <c r="B24" i="6"/>
  <c r="J23" i="6"/>
  <c r="I23" i="6"/>
  <c r="H23" i="6"/>
  <c r="G23" i="6"/>
  <c r="F23" i="6"/>
  <c r="E23" i="6"/>
  <c r="B23" i="6"/>
  <c r="J22" i="6"/>
  <c r="G22" i="6"/>
  <c r="H22" i="6" s="1"/>
  <c r="F22" i="6"/>
  <c r="I22" i="6" s="1"/>
  <c r="E22" i="6"/>
  <c r="B22" i="6"/>
  <c r="G21" i="6"/>
  <c r="H21" i="6" s="1"/>
  <c r="F21" i="6"/>
  <c r="I21" i="6" s="1"/>
  <c r="E21" i="6"/>
  <c r="B21" i="6"/>
  <c r="H20" i="6"/>
  <c r="G20" i="6"/>
  <c r="J20" i="6" s="1"/>
  <c r="F20" i="6"/>
  <c r="I20" i="6" s="1"/>
  <c r="E20" i="6"/>
  <c r="B20" i="6"/>
  <c r="I19" i="6"/>
  <c r="H19" i="6"/>
  <c r="G19" i="6"/>
  <c r="J19" i="6" s="1"/>
  <c r="F19" i="6"/>
  <c r="E19" i="6"/>
  <c r="B19" i="6"/>
  <c r="J18" i="6"/>
  <c r="I18" i="6"/>
  <c r="G18" i="6"/>
  <c r="H18" i="6" s="1"/>
  <c r="F18" i="6"/>
  <c r="E18" i="6"/>
  <c r="B18" i="6"/>
  <c r="J17" i="6"/>
  <c r="I17" i="6"/>
  <c r="H17" i="6"/>
  <c r="G17" i="6"/>
  <c r="F17" i="6"/>
  <c r="E17" i="6"/>
  <c r="B17" i="6"/>
  <c r="J16" i="6"/>
  <c r="G16" i="6"/>
  <c r="F16" i="6"/>
  <c r="H16" i="6" s="1"/>
  <c r="E16" i="6"/>
  <c r="B16" i="6"/>
  <c r="G14" i="6"/>
  <c r="J14" i="6" s="1"/>
  <c r="F14" i="6"/>
  <c r="I14" i="6" s="1"/>
  <c r="E14" i="6"/>
  <c r="B14" i="6"/>
  <c r="H13" i="6"/>
  <c r="G13" i="6"/>
  <c r="J13" i="6" s="1"/>
  <c r="F13" i="6"/>
  <c r="I13" i="6" s="1"/>
  <c r="E13" i="6"/>
  <c r="B13" i="6"/>
  <c r="I12" i="6"/>
  <c r="H12" i="6"/>
  <c r="G12" i="6"/>
  <c r="J12" i="6" s="1"/>
  <c r="F12" i="6"/>
  <c r="E12" i="6"/>
  <c r="B12" i="6"/>
  <c r="J11" i="6"/>
  <c r="I11" i="6"/>
  <c r="H11" i="6"/>
  <c r="G11" i="6"/>
  <c r="F11" i="6"/>
  <c r="E11" i="6"/>
  <c r="B11" i="6"/>
  <c r="J10" i="6"/>
  <c r="I10" i="6"/>
  <c r="H10" i="6"/>
  <c r="G10" i="6"/>
  <c r="F10" i="6"/>
  <c r="E10" i="6"/>
  <c r="B10" i="6"/>
  <c r="J9" i="6"/>
  <c r="G9" i="6"/>
  <c r="H9" i="6" s="1"/>
  <c r="F9" i="6"/>
  <c r="I9" i="6" s="1"/>
  <c r="E9" i="6"/>
  <c r="B9" i="6"/>
  <c r="G8" i="6"/>
  <c r="H8" i="6" s="1"/>
  <c r="F8" i="6"/>
  <c r="I8" i="6" s="1"/>
  <c r="E8" i="6"/>
  <c r="B8" i="6"/>
  <c r="A3" i="6"/>
  <c r="T52" i="5"/>
  <c r="R52" i="5"/>
  <c r="Q52" i="5"/>
  <c r="O52" i="5"/>
  <c r="N52" i="5"/>
  <c r="L52" i="5"/>
  <c r="K52" i="5"/>
  <c r="I52" i="5"/>
  <c r="H52" i="5"/>
  <c r="F52" i="5"/>
  <c r="E52" i="5"/>
  <c r="C52" i="5"/>
  <c r="T51" i="5"/>
  <c r="Q51" i="5"/>
  <c r="N51" i="5"/>
  <c r="K51" i="5"/>
  <c r="H51" i="5"/>
  <c r="E51" i="5"/>
  <c r="T50" i="5"/>
  <c r="Q50" i="5"/>
  <c r="N50" i="5"/>
  <c r="K50" i="5"/>
  <c r="H50" i="5"/>
  <c r="E50" i="5"/>
  <c r="T49" i="5"/>
  <c r="Q49" i="5"/>
  <c r="N49" i="5"/>
  <c r="K49" i="5"/>
  <c r="H49" i="5"/>
  <c r="E49" i="5"/>
  <c r="T48" i="5"/>
  <c r="Q48" i="5"/>
  <c r="N48" i="5"/>
  <c r="K48" i="5"/>
  <c r="H48" i="5"/>
  <c r="E48" i="5"/>
  <c r="T47" i="5"/>
  <c r="Q47" i="5"/>
  <c r="N47" i="5"/>
  <c r="K47" i="5"/>
  <c r="H47" i="5"/>
  <c r="E47" i="5"/>
  <c r="T45" i="5"/>
  <c r="R45" i="5"/>
  <c r="Q45" i="5"/>
  <c r="O45" i="5"/>
  <c r="N45" i="5"/>
  <c r="L45" i="5"/>
  <c r="K45" i="5"/>
  <c r="I45" i="5"/>
  <c r="H45" i="5"/>
  <c r="F45" i="5"/>
  <c r="E45" i="5"/>
  <c r="C45" i="5"/>
  <c r="T44" i="5"/>
  <c r="Q44" i="5"/>
  <c r="N44" i="5"/>
  <c r="K44" i="5"/>
  <c r="H44" i="5"/>
  <c r="E44" i="5"/>
  <c r="T42" i="5"/>
  <c r="R42" i="5"/>
  <c r="Q42" i="5"/>
  <c r="O42" i="5"/>
  <c r="N42" i="5"/>
  <c r="L42" i="5"/>
  <c r="K42" i="5"/>
  <c r="I42" i="5"/>
  <c r="F42" i="5"/>
  <c r="E42" i="5"/>
  <c r="C42" i="5"/>
  <c r="T41" i="5"/>
  <c r="Q41" i="5"/>
  <c r="N41" i="5"/>
  <c r="K41" i="5"/>
  <c r="E41" i="5"/>
  <c r="L39" i="5"/>
  <c r="L53" i="5" s="1"/>
  <c r="T38" i="5"/>
  <c r="R38" i="5"/>
  <c r="Q38" i="5"/>
  <c r="O38" i="5"/>
  <c r="N38" i="5"/>
  <c r="L38" i="5"/>
  <c r="K38" i="5"/>
  <c r="I38" i="5"/>
  <c r="H38" i="5"/>
  <c r="F38" i="5"/>
  <c r="E38" i="5"/>
  <c r="C38" i="5"/>
  <c r="T37" i="5"/>
  <c r="Q37" i="5"/>
  <c r="N37" i="5"/>
  <c r="K37" i="5"/>
  <c r="H37" i="5"/>
  <c r="E37" i="5"/>
  <c r="T36" i="5"/>
  <c r="Q36" i="5"/>
  <c r="N36" i="5"/>
  <c r="K36" i="5"/>
  <c r="H36" i="5"/>
  <c r="E36" i="5"/>
  <c r="T35" i="5"/>
  <c r="Q35" i="5"/>
  <c r="N35" i="5"/>
  <c r="K35" i="5"/>
  <c r="H35" i="5"/>
  <c r="E35" i="5"/>
  <c r="T34" i="5"/>
  <c r="Q34" i="5"/>
  <c r="N34" i="5"/>
  <c r="K34" i="5"/>
  <c r="H34" i="5"/>
  <c r="E34" i="5"/>
  <c r="T33" i="5"/>
  <c r="Q33" i="5"/>
  <c r="N33" i="5"/>
  <c r="K33" i="5"/>
  <c r="H33" i="5"/>
  <c r="E33" i="5"/>
  <c r="T32" i="5"/>
  <c r="Q32" i="5"/>
  <c r="N32" i="5"/>
  <c r="K32" i="5"/>
  <c r="H32" i="5"/>
  <c r="E32" i="5"/>
  <c r="T31" i="5"/>
  <c r="Q31" i="5"/>
  <c r="N31" i="5"/>
  <c r="K31" i="5"/>
  <c r="H31" i="5"/>
  <c r="E31" i="5"/>
  <c r="T30" i="5"/>
  <c r="Q30" i="5"/>
  <c r="N30" i="5"/>
  <c r="K30" i="5"/>
  <c r="H30" i="5"/>
  <c r="E30" i="5"/>
  <c r="T29" i="5"/>
  <c r="Q29" i="5"/>
  <c r="N29" i="5"/>
  <c r="K29" i="5"/>
  <c r="H29" i="5"/>
  <c r="E29" i="5"/>
  <c r="T28" i="5"/>
  <c r="Q28" i="5"/>
  <c r="N28" i="5"/>
  <c r="K28" i="5"/>
  <c r="H28" i="5"/>
  <c r="E28" i="5"/>
  <c r="T27" i="5"/>
  <c r="Q27" i="5"/>
  <c r="N27" i="5"/>
  <c r="K27" i="5"/>
  <c r="H27" i="5"/>
  <c r="E27" i="5"/>
  <c r="T26" i="5"/>
  <c r="Q26" i="5"/>
  <c r="N26" i="5"/>
  <c r="K26" i="5"/>
  <c r="H26" i="5"/>
  <c r="E26" i="5"/>
  <c r="T25" i="5"/>
  <c r="Q25" i="5"/>
  <c r="N25" i="5"/>
  <c r="K25" i="5"/>
  <c r="H25" i="5"/>
  <c r="E25" i="5"/>
  <c r="T24" i="5"/>
  <c r="Q24" i="5"/>
  <c r="N24" i="5"/>
  <c r="K24" i="5"/>
  <c r="H24" i="5"/>
  <c r="E24" i="5"/>
  <c r="T23" i="5"/>
  <c r="Q23" i="5"/>
  <c r="N23" i="5"/>
  <c r="K23" i="5"/>
  <c r="H23" i="5"/>
  <c r="E23" i="5"/>
  <c r="T21" i="5"/>
  <c r="R21" i="5"/>
  <c r="R39" i="5" s="1"/>
  <c r="R53" i="5" s="1"/>
  <c r="O21" i="5"/>
  <c r="O39" i="5" s="1"/>
  <c r="O53" i="5" s="1"/>
  <c r="N21" i="5"/>
  <c r="L21" i="5"/>
  <c r="K21" i="5"/>
  <c r="I21" i="5"/>
  <c r="I39" i="5" s="1"/>
  <c r="I53" i="5" s="1"/>
  <c r="H21" i="5"/>
  <c r="F21" i="5"/>
  <c r="F39" i="5" s="1"/>
  <c r="F53" i="5" s="1"/>
  <c r="C21" i="5"/>
  <c r="C39" i="5" s="1"/>
  <c r="C53" i="5" s="1"/>
  <c r="T20" i="5"/>
  <c r="Q20" i="5"/>
  <c r="N20" i="5"/>
  <c r="K20" i="5"/>
  <c r="H20" i="5"/>
  <c r="E20" i="5"/>
  <c r="T19" i="5"/>
  <c r="Q19" i="5"/>
  <c r="N19" i="5"/>
  <c r="K19" i="5"/>
  <c r="H19" i="5"/>
  <c r="E19" i="5"/>
  <c r="T18" i="5"/>
  <c r="Q18" i="5"/>
  <c r="N18" i="5"/>
  <c r="K18" i="5"/>
  <c r="H18" i="5"/>
  <c r="E18" i="5"/>
  <c r="T17" i="5"/>
  <c r="Q17" i="5"/>
  <c r="N17" i="5"/>
  <c r="K17" i="5"/>
  <c r="H17" i="5"/>
  <c r="E17" i="5"/>
  <c r="T16" i="5"/>
  <c r="Q16" i="5"/>
  <c r="N16" i="5"/>
  <c r="K16" i="5"/>
  <c r="H16" i="5"/>
  <c r="E16" i="5"/>
  <c r="T14" i="5"/>
  <c r="Q14" i="5"/>
  <c r="N14" i="5"/>
  <c r="K14" i="5"/>
  <c r="H14" i="5"/>
  <c r="E14" i="5"/>
  <c r="T13" i="5"/>
  <c r="Q13" i="5"/>
  <c r="N13" i="5"/>
  <c r="K13" i="5"/>
  <c r="H13" i="5"/>
  <c r="E13" i="5"/>
  <c r="T12" i="5"/>
  <c r="Q12" i="5"/>
  <c r="N12" i="5"/>
  <c r="K12" i="5"/>
  <c r="H12" i="5"/>
  <c r="E12" i="5"/>
  <c r="T11" i="5"/>
  <c r="Q11" i="5"/>
  <c r="N11" i="5"/>
  <c r="K11" i="5"/>
  <c r="H11" i="5"/>
  <c r="E11" i="5"/>
  <c r="T10" i="5"/>
  <c r="Q10" i="5"/>
  <c r="N10" i="5"/>
  <c r="K10" i="5"/>
  <c r="H10" i="5"/>
  <c r="E10" i="5"/>
  <c r="T9" i="5"/>
  <c r="Q9" i="5"/>
  <c r="N9" i="5"/>
  <c r="K9" i="5"/>
  <c r="H9" i="5"/>
  <c r="E9" i="5"/>
  <c r="T8" i="5"/>
  <c r="Q8" i="5"/>
  <c r="N8" i="5"/>
  <c r="K8" i="5"/>
  <c r="H8" i="5"/>
  <c r="E8" i="5"/>
  <c r="E39" i="5" l="1"/>
  <c r="E53" i="5"/>
  <c r="Q39" i="5"/>
  <c r="Q53" i="5"/>
  <c r="I55" i="6"/>
  <c r="H39" i="5"/>
  <c r="J55" i="6"/>
  <c r="T39" i="5"/>
  <c r="J8" i="6"/>
  <c r="I16" i="6"/>
  <c r="J21" i="6"/>
  <c r="I28" i="6"/>
  <c r="I35" i="6"/>
  <c r="J40" i="6"/>
  <c r="J52" i="6"/>
  <c r="E21" i="5"/>
  <c r="Q21" i="5"/>
  <c r="J54" i="6"/>
  <c r="H14" i="6"/>
  <c r="H27" i="6"/>
  <c r="H33" i="6"/>
  <c r="T53" i="5"/>
  <c r="H53" i="6"/>
  <c r="D55" i="6"/>
  <c r="E55" i="6" s="1"/>
  <c r="H53" i="5"/>
  <c r="K53" i="5" l="1"/>
  <c r="K39" i="5"/>
  <c r="N53" i="5"/>
  <c r="N39" i="5"/>
</calcChain>
</file>

<file path=xl/sharedStrings.xml><?xml version="1.0" encoding="utf-8"?>
<sst xmlns="http://schemas.openxmlformats.org/spreadsheetml/2006/main" count="147" uniqueCount="77">
  <si>
    <t>STATE LEVEL BANKERS' COMMITTEE BIHAR, PATNA</t>
  </si>
  <si>
    <t>SL</t>
  </si>
  <si>
    <t xml:space="preserve">BANK NAME </t>
  </si>
  <si>
    <t>AGRICULTURE</t>
  </si>
  <si>
    <t>O P S</t>
  </si>
  <si>
    <t>TPS</t>
  </si>
  <si>
    <t>N P S</t>
  </si>
  <si>
    <t>GRAND TOTAL</t>
  </si>
  <si>
    <t>TARGET</t>
  </si>
  <si>
    <t>ACHIE</t>
  </si>
  <si>
    <t>%ACH</t>
  </si>
  <si>
    <t>LEAD BANKS</t>
  </si>
  <si>
    <t>STATE BANK OF INDIA</t>
  </si>
  <si>
    <t>BANK OF BARODA</t>
  </si>
  <si>
    <t>CANARA BANK</t>
  </si>
  <si>
    <t>CENTRAL BANK OF INDIA</t>
  </si>
  <si>
    <t>PUNJAB NATIONAL BANK</t>
  </si>
  <si>
    <t>UNION BANK OF INDIA</t>
  </si>
  <si>
    <t>UCO BANK</t>
  </si>
  <si>
    <t/>
  </si>
  <si>
    <t>OTHER BANKS</t>
  </si>
  <si>
    <t>BANK OF INDIA</t>
  </si>
  <si>
    <t>BANK OF MAHARASHTRA</t>
  </si>
  <si>
    <t>INDIAN BANK</t>
  </si>
  <si>
    <t>INDIAN OVERSEAS BANK</t>
  </si>
  <si>
    <t>PUNJAB AND SIND BANK</t>
  </si>
  <si>
    <t xml:space="preserve">TOTAL PUBLIC SECTOR BANKS </t>
  </si>
  <si>
    <t xml:space="preserve">PRIVATE BANKS 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</si>
  <si>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</si>
  <si>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</si>
  <si>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</si>
  <si>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</si>
  <si>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</si>
  <si>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</si>
  <si>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</si>
  <si>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</si>
  <si>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</si>
  <si>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</si>
  <si>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</si>
  <si>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</si>
  <si>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KARUR VYSYA BANK</t>
  </si>
  <si>
    <t>IDFC FIRST BANK</t>
  </si>
  <si>
    <t>RBL BANK</t>
  </si>
  <si>
    <t>TOTAL PRIVATE SECTOR BANKS</t>
  </si>
  <si>
    <t xml:space="preserve">Total COMM.  BANKS </t>
  </si>
  <si>
    <t xml:space="preserve">CO-OPERATIVE BANKS </t>
  </si>
  <si>
    <t>STATE CO-OP. BANK</t>
  </si>
  <si>
    <t xml:space="preserve">REGIONAL RURAL BANKS </t>
  </si>
  <si>
    <t>BIHAR GRAMIN BANK</t>
  </si>
  <si>
    <t>TOTAL REGIONAL RURAL BANKS</t>
  </si>
  <si>
    <t xml:space="preserve">SMALL FINANCE BANK </t>
  </si>
  <si>
    <t>JANA SMALL FIN. BANK</t>
  </si>
  <si>
    <t>UJJIVAN SMALL FIN. BANK</t>
  </si>
  <si>
    <t>UTKARSH SMALL FIN. BANK</t>
  </si>
  <si>
    <t>ESAF SMALL FIN. BANK</t>
  </si>
  <si>
    <t>UNITY SMALL FINANCE BANK</t>
  </si>
  <si>
    <t xml:space="preserve">TOTAL SMALL FINANCE BANK  </t>
  </si>
  <si>
    <t>(CONVENOR- STATE BANK OF INDIA)</t>
  </si>
  <si>
    <r>
      <t xml:space="preserve">SECTOR:       TOTAL ACP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(Rs.  in Lakh)</t>
    </r>
  </si>
  <si>
    <t>Institutions Commercial Banks</t>
  </si>
  <si>
    <t>2012-2013</t>
  </si>
  <si>
    <t>2013-2014</t>
  </si>
  <si>
    <t xml:space="preserve">GROWTH % OVR  PRV. YR </t>
  </si>
  <si>
    <t xml:space="preserve">TARGET </t>
  </si>
  <si>
    <t>OTHERS BANKS</t>
  </si>
  <si>
    <t>TOTAL COMMERCIAL BANK</t>
  </si>
  <si>
    <t>CO-OPERATIVE BANKS</t>
  </si>
  <si>
    <t xml:space="preserve"> </t>
  </si>
  <si>
    <t>TOTAL COOPERATIVE BANK</t>
  </si>
  <si>
    <t>REGIONAL BANKS</t>
  </si>
  <si>
    <t>TOTAL OF  R.R.Bs</t>
  </si>
  <si>
    <t>TOTAL FOR BIHAR</t>
  </si>
  <si>
    <t>S.N</t>
  </si>
  <si>
    <t>( Amount In Rs. Crore )</t>
  </si>
  <si>
    <t xml:space="preserve">TOTAL CO-OPERATIVE BANKS  </t>
  </si>
  <si>
    <t>MSME</t>
  </si>
  <si>
    <t xml:space="preserve">BANK WISE PERFORMANCE : ANNUAL CREDIT PLAN (ACP) FY 2025 - 26 AS ON 31.03.2026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</si>
</sst>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10" fontId="0" fillId="0" borderId="1" xfId="0" applyNumberFormat="1" applyBorder="1" applyAlignment="1">
      <alignment horizontal="right"/>
    </xf>
    <xf numFmtId="164" fontId="1" fillId="3" borderId="1" xfId="0" applyNumberFormat="1" applyFont="1" applyFill="1" applyBorder="1" applyAlignment="1">
      <alignment horizontal="right" vertical="center" wrapText="1"/>
    </xf>
    <xf numFmtId="10" fontId="1" fillId="3" borderId="1" xfId="0" applyNumberFormat="1" applyFont="1" applyFill="1" applyBorder="1" applyAlignment="1">
      <alignment horizontal="right" vertical="center" wrapText="1"/>
    </xf>
    <xf numFmtId="10" fontId="0" fillId="3" borderId="1" xfId="0" applyNumberForma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right" vertical="center" wrapText="1"/>
    </xf>
    <xf numFmtId="10" fontId="0" fillId="2" borderId="1" xfId="0" applyNumberForma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/>
    <xf numFmtId="16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2" fontId="7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2" fontId="5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7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right"/>
    </xf>
    <xf numFmtId="2" fontId="7" fillId="4" borderId="5" xfId="0" applyNumberFormat="1" applyFont="1" applyFill="1" applyBorder="1" applyAlignment="1">
      <alignment horizontal="right"/>
    </xf>
    <xf numFmtId="2" fontId="7" fillId="4" borderId="5" xfId="0" applyNumberFormat="1" applyFont="1" applyFill="1" applyBorder="1" applyAlignment="1">
      <alignment horizontal="center"/>
    </xf>
    <xf numFmtId="0" fontId="0" fillId="4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zoomScaleNormal="100" workbookViewId="0">
      <selection sqref="A1:T1"/>
    </sheetView>
  </sheetViews>
  <sheetFormatPr defaultRowHeight="15" x14ac:dyDescent="0.25"/>
  <cols>
    <col min="1" max="1" width="4" style="24" bestFit="1" customWidth="1"/>
    <col min="2" max="2" width="32.85546875" style="25" bestFit="1" customWidth="1"/>
    <col min="3" max="3" width="10.5703125" style="24" customWidth="1"/>
    <col min="4" max="4" width="10.5703125" style="32" customWidth="1"/>
    <col min="5" max="5" width="10.5703125" style="26" customWidth="1"/>
    <col min="6" max="6" width="10.5703125" style="24" customWidth="1"/>
    <col min="7" max="7" width="10.5703125" style="32" customWidth="1"/>
    <col min="8" max="8" width="10.5703125" style="26" customWidth="1"/>
    <col min="9" max="9" width="10.5703125" style="24" customWidth="1"/>
    <col min="10" max="10" width="10.5703125" style="32" customWidth="1"/>
    <col min="11" max="11" width="10.5703125" style="26" customWidth="1"/>
    <col min="12" max="12" width="10.5703125" style="24" customWidth="1"/>
    <col min="13" max="13" width="10.5703125" style="32" customWidth="1"/>
    <col min="14" max="15" width="10.5703125" style="24" customWidth="1"/>
    <col min="16" max="16" width="10.5703125" style="32" customWidth="1"/>
    <col min="17" max="18" width="10.5703125" style="24" customWidth="1"/>
    <col min="19" max="19" width="10.7109375" style="32" customWidth="1"/>
    <col min="20" max="20" width="10.5703125" style="26" customWidth="1"/>
  </cols>
  <sheetData>
    <row r="1" spans="1:20" ht="17.100000000000001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7.100000000000001" customHeight="1" x14ac:dyDescent="0.25">
      <c r="A2" s="56" t="s">
        <v>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100000000000001" customHeight="1" x14ac:dyDescent="0.25">
      <c r="A3" s="56" t="s">
        <v>76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7.100000000000001" customHeight="1" x14ac:dyDescent="0.25">
      <c r="A4" s="57" t="s">
        <v>73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17.100000000000001" customHeight="1" x14ac:dyDescent="0.25">
      <c r="A5" s="58" t="s">
        <v>72</v>
      </c>
      <c r="B5" s="59" t="s">
        <v>2</v>
      </c>
      <c r="C5" s="60" t="s">
        <v>3</v>
      </c>
      <c r="D5" s="60"/>
      <c r="E5" s="60"/>
      <c r="F5" s="60" t="s">
        <v>75</v>
      </c>
      <c r="G5" s="60"/>
      <c r="H5" s="60"/>
      <c r="I5" s="60" t="s">
        <v>4</v>
      </c>
      <c r="J5" s="60"/>
      <c r="K5" s="60"/>
      <c r="L5" s="60" t="s">
        <v>5</v>
      </c>
      <c r="M5" s="60"/>
      <c r="N5" s="60"/>
      <c r="O5" s="60" t="s">
        <v>6</v>
      </c>
      <c r="P5" s="60"/>
      <c r="Q5" s="60"/>
      <c r="R5" s="60" t="s">
        <v>7</v>
      </c>
      <c r="S5" s="60"/>
      <c r="T5" s="60"/>
    </row>
    <row r="6" spans="1:20" ht="17.100000000000001" customHeight="1" x14ac:dyDescent="0.25">
      <c r="A6" s="58"/>
      <c r="B6" s="59"/>
      <c r="C6" s="31" t="s">
        <v>8</v>
      </c>
      <c r="D6" s="41" t="s">
        <v>9</v>
      </c>
      <c r="E6" s="42" t="s">
        <v>10</v>
      </c>
      <c r="F6" s="31" t="s">
        <v>8</v>
      </c>
      <c r="G6" s="41" t="s">
        <v>9</v>
      </c>
      <c r="H6" s="42" t="s">
        <v>10</v>
      </c>
      <c r="I6" s="31" t="s">
        <v>8</v>
      </c>
      <c r="J6" s="41" t="s">
        <v>9</v>
      </c>
      <c r="K6" s="42" t="s">
        <v>10</v>
      </c>
      <c r="L6" s="31" t="s">
        <v>8</v>
      </c>
      <c r="M6" s="41" t="s">
        <v>9</v>
      </c>
      <c r="N6" s="31" t="s">
        <v>10</v>
      </c>
      <c r="O6" s="31" t="s">
        <v>8</v>
      </c>
      <c r="P6" s="41" t="s">
        <v>9</v>
      </c>
      <c r="Q6" s="31" t="s">
        <v>10</v>
      </c>
      <c r="R6" s="31" t="s">
        <v>8</v>
      </c>
      <c r="S6" s="41" t="s">
        <v>9</v>
      </c>
      <c r="T6" s="42" t="s">
        <v>10</v>
      </c>
    </row>
    <row r="7" spans="1:20" s="27" customFormat="1" ht="17.100000000000001" customHeight="1" x14ac:dyDescent="0.25">
      <c r="A7" s="30"/>
      <c r="B7" s="28" t="s">
        <v>11</v>
      </c>
      <c r="C7" s="43"/>
      <c r="D7" s="46" t="s">
        <v>19</v>
      </c>
      <c r="E7" s="29"/>
      <c r="F7" s="43"/>
      <c r="G7" s="46" t="s">
        <v>19</v>
      </c>
      <c r="H7" s="29"/>
      <c r="I7" s="43"/>
      <c r="J7" s="46" t="s">
        <v>19</v>
      </c>
      <c r="K7" s="29"/>
      <c r="L7" s="43"/>
      <c r="M7" s="46" t="s">
        <v>19</v>
      </c>
      <c r="N7" s="30"/>
      <c r="O7" s="43"/>
      <c r="P7" s="46" t="s">
        <v>19</v>
      </c>
      <c r="Q7" s="30"/>
      <c r="R7" s="43"/>
      <c r="S7" s="44" t="s">
        <v>19</v>
      </c>
      <c r="T7" s="29"/>
    </row>
    <row r="8" spans="1:20" s="54" customFormat="1" ht="17.100000000000001" customHeight="1" x14ac:dyDescent="0.25">
      <c r="A8" s="49">
        <v>1</v>
      </c>
      <c r="B8" s="50" t="s">
        <v>12</v>
      </c>
      <c r="C8" s="51">
        <v>11052</v>
      </c>
      <c r="D8" s="52">
        <v>5835.89</v>
      </c>
      <c r="E8" s="53">
        <f t="shared" ref="E8:E14" si="0">(D8/C8)*100</f>
        <v>52.803926891060449</v>
      </c>
      <c r="F8" s="51">
        <v>16298</v>
      </c>
      <c r="G8" s="52">
        <v>13945.69</v>
      </c>
      <c r="H8" s="53">
        <f t="shared" ref="H8:H14" si="1">(G8/F8)*100</f>
        <v>85.566879371702058</v>
      </c>
      <c r="I8" s="51">
        <v>603</v>
      </c>
      <c r="J8" s="52">
        <v>910.37</v>
      </c>
      <c r="K8" s="53">
        <f t="shared" ref="K8:K14" si="2">(J8/I8)*100</f>
        <v>150.97346600331676</v>
      </c>
      <c r="L8" s="51">
        <v>27953</v>
      </c>
      <c r="M8" s="52">
        <v>20691.95</v>
      </c>
      <c r="N8" s="53">
        <f t="shared" ref="N8:N14" si="3">(M8/L8)*100</f>
        <v>74.024076127785932</v>
      </c>
      <c r="O8" s="51">
        <v>23965</v>
      </c>
      <c r="P8" s="52">
        <v>30406.03</v>
      </c>
      <c r="Q8" s="53">
        <f t="shared" ref="Q8:Q14" si="4">(P8/O8)*100</f>
        <v>126.87682036302941</v>
      </c>
      <c r="R8" s="51">
        <v>51918</v>
      </c>
      <c r="S8" s="52">
        <v>51097.98</v>
      </c>
      <c r="T8" s="53">
        <f t="shared" ref="T8:T14" si="5">(S8/R8)*100</f>
        <v>98.42054778689473</v>
      </c>
    </row>
    <row r="9" spans="1:20" ht="17.100000000000001" customHeight="1" x14ac:dyDescent="0.25">
      <c r="A9" s="33">
        <v>2</v>
      </c>
      <c r="B9" s="34" t="s">
        <v>13</v>
      </c>
      <c r="C9" s="48">
        <v>3663</v>
      </c>
      <c r="D9" s="45">
        <v>2559.35</v>
      </c>
      <c r="E9" s="35">
        <f t="shared" si="0"/>
        <v>69.870324870324865</v>
      </c>
      <c r="F9" s="48">
        <v>5400</v>
      </c>
      <c r="G9" s="45">
        <v>3775.72</v>
      </c>
      <c r="H9" s="35">
        <f t="shared" si="1"/>
        <v>69.92074074074074</v>
      </c>
      <c r="I9" s="48">
        <v>290</v>
      </c>
      <c r="J9" s="45">
        <v>80.33</v>
      </c>
      <c r="K9" s="35">
        <f t="shared" si="2"/>
        <v>27.699999999999996</v>
      </c>
      <c r="L9" s="48">
        <v>9353</v>
      </c>
      <c r="M9" s="45">
        <v>6415.4</v>
      </c>
      <c r="N9" s="35">
        <f t="shared" si="3"/>
        <v>68.591895648455036</v>
      </c>
      <c r="O9" s="48">
        <v>4150</v>
      </c>
      <c r="P9" s="45">
        <v>5927.28</v>
      </c>
      <c r="Q9" s="35">
        <f t="shared" si="4"/>
        <v>142.82602409638554</v>
      </c>
      <c r="R9" s="48">
        <v>13503</v>
      </c>
      <c r="S9" s="45">
        <v>12342.68</v>
      </c>
      <c r="T9" s="35">
        <f t="shared" si="5"/>
        <v>91.40694660445827</v>
      </c>
    </row>
    <row r="10" spans="1:20" ht="17.100000000000001" customHeight="1" x14ac:dyDescent="0.25">
      <c r="A10" s="33">
        <v>3</v>
      </c>
      <c r="B10" s="34" t="s">
        <v>14</v>
      </c>
      <c r="C10" s="48">
        <v>3725</v>
      </c>
      <c r="D10" s="45">
        <v>960.68</v>
      </c>
      <c r="E10" s="35">
        <f t="shared" si="0"/>
        <v>25.790067114093958</v>
      </c>
      <c r="F10" s="48">
        <v>5493</v>
      </c>
      <c r="G10" s="45">
        <v>3654.65</v>
      </c>
      <c r="H10" s="35">
        <f t="shared" si="1"/>
        <v>66.532860003641005</v>
      </c>
      <c r="I10" s="48">
        <v>316</v>
      </c>
      <c r="J10" s="45">
        <v>167.63</v>
      </c>
      <c r="K10" s="35">
        <f t="shared" si="2"/>
        <v>53.047468354430386</v>
      </c>
      <c r="L10" s="48">
        <v>9534</v>
      </c>
      <c r="M10" s="45">
        <v>4782.96</v>
      </c>
      <c r="N10" s="35">
        <f t="shared" si="3"/>
        <v>50.167400881057269</v>
      </c>
      <c r="O10" s="48">
        <v>4127</v>
      </c>
      <c r="P10" s="45">
        <v>4031.07</v>
      </c>
      <c r="Q10" s="35">
        <f t="shared" si="4"/>
        <v>97.675551247879824</v>
      </c>
      <c r="R10" s="48">
        <v>13661</v>
      </c>
      <c r="S10" s="45">
        <v>8814.0300000000007</v>
      </c>
      <c r="T10" s="35">
        <f t="shared" si="5"/>
        <v>64.519654490886467</v>
      </c>
    </row>
    <row r="11" spans="1:20" ht="17.100000000000001" customHeight="1" x14ac:dyDescent="0.25">
      <c r="A11" s="33">
        <v>4</v>
      </c>
      <c r="B11" s="34" t="s">
        <v>15</v>
      </c>
      <c r="C11" s="48">
        <v>4053</v>
      </c>
      <c r="D11" s="45">
        <v>4244.05</v>
      </c>
      <c r="E11" s="35">
        <f t="shared" si="0"/>
        <v>104.71379225265235</v>
      </c>
      <c r="F11" s="48">
        <v>8567</v>
      </c>
      <c r="G11" s="45">
        <v>7709.96</v>
      </c>
      <c r="H11" s="35">
        <f t="shared" si="1"/>
        <v>89.996031282829463</v>
      </c>
      <c r="I11" s="48">
        <v>376</v>
      </c>
      <c r="J11" s="45">
        <v>282.18</v>
      </c>
      <c r="K11" s="35">
        <f t="shared" si="2"/>
        <v>75.047872340425542</v>
      </c>
      <c r="L11" s="48">
        <v>12996</v>
      </c>
      <c r="M11" s="45">
        <v>12236.19</v>
      </c>
      <c r="N11" s="35">
        <f t="shared" si="3"/>
        <v>94.153508771929822</v>
      </c>
      <c r="O11" s="48">
        <v>5736</v>
      </c>
      <c r="P11" s="45">
        <v>3014.51</v>
      </c>
      <c r="Q11" s="35">
        <f t="shared" si="4"/>
        <v>52.554218967921898</v>
      </c>
      <c r="R11" s="48">
        <v>18732</v>
      </c>
      <c r="S11" s="45">
        <v>15250.7</v>
      </c>
      <c r="T11" s="35">
        <f t="shared" si="5"/>
        <v>81.41522528293828</v>
      </c>
    </row>
    <row r="12" spans="1:20" ht="17.100000000000001" customHeight="1" x14ac:dyDescent="0.25">
      <c r="A12" s="33">
        <v>5</v>
      </c>
      <c r="B12" s="34" t="s">
        <v>16</v>
      </c>
      <c r="C12" s="48">
        <v>7915</v>
      </c>
      <c r="D12" s="45">
        <v>5260.29</v>
      </c>
      <c r="E12" s="35">
        <f t="shared" si="0"/>
        <v>66.459759949463049</v>
      </c>
      <c r="F12" s="48">
        <v>15067</v>
      </c>
      <c r="G12" s="45">
        <v>15634.7</v>
      </c>
      <c r="H12" s="35">
        <f t="shared" si="1"/>
        <v>103.76783699475676</v>
      </c>
      <c r="I12" s="48">
        <v>480</v>
      </c>
      <c r="J12" s="45">
        <v>350.35</v>
      </c>
      <c r="K12" s="35">
        <f t="shared" si="2"/>
        <v>72.989583333333343</v>
      </c>
      <c r="L12" s="48">
        <v>23462</v>
      </c>
      <c r="M12" s="45">
        <v>21245.34</v>
      </c>
      <c r="N12" s="35">
        <f t="shared" si="3"/>
        <v>90.552126843406356</v>
      </c>
      <c r="O12" s="48">
        <v>10667</v>
      </c>
      <c r="P12" s="45">
        <v>9180.81</v>
      </c>
      <c r="Q12" s="35">
        <f t="shared" si="4"/>
        <v>86.067404143620507</v>
      </c>
      <c r="R12" s="48">
        <v>34129</v>
      </c>
      <c r="S12" s="45">
        <v>30426.15</v>
      </c>
      <c r="T12" s="35">
        <f t="shared" si="5"/>
        <v>89.150429253713853</v>
      </c>
    </row>
    <row r="13" spans="1:20" ht="17.100000000000001" customHeight="1" x14ac:dyDescent="0.25">
      <c r="A13" s="33">
        <v>6</v>
      </c>
      <c r="B13" s="34" t="s">
        <v>17</v>
      </c>
      <c r="C13" s="48">
        <v>2143</v>
      </c>
      <c r="D13" s="45">
        <v>1258.67</v>
      </c>
      <c r="E13" s="35">
        <f t="shared" si="0"/>
        <v>58.734017732151187</v>
      </c>
      <c r="F13" s="48">
        <v>3620</v>
      </c>
      <c r="G13" s="45">
        <v>3237.98</v>
      </c>
      <c r="H13" s="35">
        <f t="shared" si="1"/>
        <v>89.446961325966853</v>
      </c>
      <c r="I13" s="48">
        <v>145</v>
      </c>
      <c r="J13" s="45">
        <v>64.41</v>
      </c>
      <c r="K13" s="35">
        <f t="shared" si="2"/>
        <v>44.42068965517241</v>
      </c>
      <c r="L13" s="48">
        <v>5908</v>
      </c>
      <c r="M13" s="45">
        <v>4561.0600000000004</v>
      </c>
      <c r="N13" s="35">
        <f t="shared" si="3"/>
        <v>77.201421800947884</v>
      </c>
      <c r="O13" s="48">
        <v>2530</v>
      </c>
      <c r="P13" s="45">
        <v>1542.88</v>
      </c>
      <c r="Q13" s="35">
        <f t="shared" si="4"/>
        <v>60.983399209486166</v>
      </c>
      <c r="R13" s="48">
        <v>8438</v>
      </c>
      <c r="S13" s="45">
        <v>6103.95</v>
      </c>
      <c r="T13" s="35">
        <f t="shared" si="5"/>
        <v>72.33882436596349</v>
      </c>
    </row>
    <row r="14" spans="1:20" ht="17.100000000000001" customHeight="1" x14ac:dyDescent="0.25">
      <c r="A14" s="33">
        <v>7</v>
      </c>
      <c r="B14" s="34" t="s">
        <v>18</v>
      </c>
      <c r="C14" s="48">
        <v>2863</v>
      </c>
      <c r="D14" s="45">
        <v>837.81</v>
      </c>
      <c r="E14" s="35">
        <f t="shared" si="0"/>
        <v>29.263360111770869</v>
      </c>
      <c r="F14" s="48">
        <v>3889</v>
      </c>
      <c r="G14" s="45">
        <v>1970.71</v>
      </c>
      <c r="H14" s="35">
        <f t="shared" si="1"/>
        <v>50.673952172795069</v>
      </c>
      <c r="I14" s="48">
        <v>590</v>
      </c>
      <c r="J14" s="45">
        <v>948.46</v>
      </c>
      <c r="K14" s="35">
        <f t="shared" si="2"/>
        <v>160.75593220338985</v>
      </c>
      <c r="L14" s="48">
        <v>7342</v>
      </c>
      <c r="M14" s="45">
        <v>3756.98</v>
      </c>
      <c r="N14" s="35">
        <f t="shared" si="3"/>
        <v>51.171070552982833</v>
      </c>
      <c r="O14" s="48">
        <v>1397</v>
      </c>
      <c r="P14" s="45">
        <v>779.18</v>
      </c>
      <c r="Q14" s="35">
        <f t="shared" si="4"/>
        <v>55.775232641374373</v>
      </c>
      <c r="R14" s="48">
        <v>8739</v>
      </c>
      <c r="S14" s="45">
        <v>4536.16</v>
      </c>
      <c r="T14" s="35">
        <f t="shared" si="5"/>
        <v>51.907083190296369</v>
      </c>
    </row>
    <row r="15" spans="1:20" ht="17.100000000000001" customHeight="1" x14ac:dyDescent="0.25">
      <c r="A15" s="36" t="s">
        <v>19</v>
      </c>
      <c r="B15" s="37" t="s">
        <v>20</v>
      </c>
      <c r="C15" s="47"/>
      <c r="D15" s="46" t="s">
        <v>19</v>
      </c>
      <c r="E15" s="39"/>
      <c r="F15" s="47"/>
      <c r="G15" s="46" t="s">
        <v>19</v>
      </c>
      <c r="H15" s="39"/>
      <c r="I15" s="47"/>
      <c r="J15" s="46" t="s">
        <v>19</v>
      </c>
      <c r="K15" s="39"/>
      <c r="L15" s="47"/>
      <c r="M15" s="46" t="s">
        <v>19</v>
      </c>
      <c r="N15" s="36"/>
      <c r="O15" s="47"/>
      <c r="P15" s="46" t="s">
        <v>19</v>
      </c>
      <c r="Q15" s="36"/>
      <c r="R15" s="47"/>
      <c r="S15" s="46" t="s">
        <v>19</v>
      </c>
      <c r="T15" s="39"/>
    </row>
    <row r="16" spans="1:20" ht="17.100000000000001" customHeight="1" x14ac:dyDescent="0.25">
      <c r="A16" s="33">
        <v>8</v>
      </c>
      <c r="B16" s="34" t="s">
        <v>21</v>
      </c>
      <c r="C16" s="48">
        <v>3766</v>
      </c>
      <c r="D16" s="45">
        <v>2577.5</v>
      </c>
      <c r="E16" s="35">
        <f t="shared" ref="E16:E21" si="6">(D16/C16)*100</f>
        <v>68.441317047265002</v>
      </c>
      <c r="F16" s="48">
        <v>4636</v>
      </c>
      <c r="G16" s="45">
        <v>3785.63</v>
      </c>
      <c r="H16" s="35">
        <f t="shared" ref="H16:H21" si="7">(G16/F16)*100</f>
        <v>81.65724762726488</v>
      </c>
      <c r="I16" s="48">
        <v>225</v>
      </c>
      <c r="J16" s="45">
        <v>150</v>
      </c>
      <c r="K16" s="35">
        <f t="shared" ref="K16:K21" si="8">(J16/I16)*100</f>
        <v>66.666666666666657</v>
      </c>
      <c r="L16" s="48">
        <v>8627</v>
      </c>
      <c r="M16" s="45">
        <v>6513.13</v>
      </c>
      <c r="N16" s="35">
        <f t="shared" ref="N16:N21" si="9">(M16/L16)*100</f>
        <v>75.497044163672186</v>
      </c>
      <c r="O16" s="48">
        <v>3110</v>
      </c>
      <c r="P16" s="45">
        <v>3305.3</v>
      </c>
      <c r="Q16" s="35">
        <f t="shared" ref="Q16:Q21" si="10">(P16/O16)*100</f>
        <v>106.27974276527333</v>
      </c>
      <c r="R16" s="48">
        <v>11737</v>
      </c>
      <c r="S16" s="45">
        <v>9818.43</v>
      </c>
      <c r="T16" s="35">
        <f t="shared" ref="T16:T21" si="11">(S16/R16)*100</f>
        <v>83.653659367811201</v>
      </c>
    </row>
    <row r="17" spans="1:20" ht="17.100000000000001" customHeight="1" x14ac:dyDescent="0.25">
      <c r="A17" s="33">
        <v>9</v>
      </c>
      <c r="B17" s="34" t="s">
        <v>22</v>
      </c>
      <c r="C17" s="48">
        <v>600</v>
      </c>
      <c r="D17" s="45">
        <v>194.15</v>
      </c>
      <c r="E17" s="35">
        <f t="shared" si="6"/>
        <v>32.358333333333334</v>
      </c>
      <c r="F17" s="48">
        <v>677</v>
      </c>
      <c r="G17" s="45">
        <v>444.49</v>
      </c>
      <c r="H17" s="35">
        <f t="shared" si="7"/>
        <v>65.655834564254064</v>
      </c>
      <c r="I17" s="48">
        <v>62</v>
      </c>
      <c r="J17" s="45">
        <v>76.680000000000007</v>
      </c>
      <c r="K17" s="35">
        <f t="shared" si="8"/>
        <v>123.67741935483872</v>
      </c>
      <c r="L17" s="48">
        <v>1339</v>
      </c>
      <c r="M17" s="45">
        <v>715.31</v>
      </c>
      <c r="N17" s="35">
        <f t="shared" si="9"/>
        <v>53.421209858103055</v>
      </c>
      <c r="O17" s="48">
        <v>1441</v>
      </c>
      <c r="P17" s="45">
        <v>558.55999999999995</v>
      </c>
      <c r="Q17" s="35">
        <f t="shared" si="10"/>
        <v>38.761970853573899</v>
      </c>
      <c r="R17" s="48">
        <v>2780</v>
      </c>
      <c r="S17" s="45">
        <v>1273.8800000000001</v>
      </c>
      <c r="T17" s="35">
        <f t="shared" si="11"/>
        <v>45.823021582733823</v>
      </c>
    </row>
    <row r="18" spans="1:20" ht="17.100000000000001" customHeight="1" x14ac:dyDescent="0.25">
      <c r="A18" s="33">
        <v>10</v>
      </c>
      <c r="B18" s="34" t="s">
        <v>23</v>
      </c>
      <c r="C18" s="48">
        <v>3551</v>
      </c>
      <c r="D18" s="45">
        <v>1114.78</v>
      </c>
      <c r="E18" s="35">
        <f t="shared" si="6"/>
        <v>31.393410306955786</v>
      </c>
      <c r="F18" s="48">
        <v>5200</v>
      </c>
      <c r="G18" s="45">
        <v>6829.27</v>
      </c>
      <c r="H18" s="35">
        <f t="shared" si="7"/>
        <v>131.33211538461541</v>
      </c>
      <c r="I18" s="48">
        <v>273</v>
      </c>
      <c r="J18" s="45">
        <v>54.77</v>
      </c>
      <c r="K18" s="35">
        <f t="shared" si="8"/>
        <v>20.062271062271066</v>
      </c>
      <c r="L18" s="48">
        <v>9024</v>
      </c>
      <c r="M18" s="45">
        <v>7998.82</v>
      </c>
      <c r="N18" s="35">
        <f t="shared" si="9"/>
        <v>88.639406028368796</v>
      </c>
      <c r="O18" s="48">
        <v>4820</v>
      </c>
      <c r="P18" s="45">
        <v>8575.42</v>
      </c>
      <c r="Q18" s="35">
        <f t="shared" si="10"/>
        <v>177.91327800829876</v>
      </c>
      <c r="R18" s="48">
        <v>13844</v>
      </c>
      <c r="S18" s="45">
        <v>16574.240000000002</v>
      </c>
      <c r="T18" s="35">
        <f t="shared" si="11"/>
        <v>119.72146778387751</v>
      </c>
    </row>
    <row r="19" spans="1:20" ht="17.100000000000001" customHeight="1" x14ac:dyDescent="0.25">
      <c r="A19" s="33">
        <v>11</v>
      </c>
      <c r="B19" s="34" t="s">
        <v>24</v>
      </c>
      <c r="C19" s="48">
        <v>600</v>
      </c>
      <c r="D19" s="45">
        <v>470.07</v>
      </c>
      <c r="E19" s="35">
        <f t="shared" si="6"/>
        <v>78.344999999999999</v>
      </c>
      <c r="F19" s="48">
        <v>1202</v>
      </c>
      <c r="G19" s="45">
        <v>774.19</v>
      </c>
      <c r="H19" s="35">
        <f t="shared" si="7"/>
        <v>64.408485856905159</v>
      </c>
      <c r="I19" s="48">
        <v>65</v>
      </c>
      <c r="J19" s="45">
        <v>45.5</v>
      </c>
      <c r="K19" s="35">
        <f t="shared" si="8"/>
        <v>70</v>
      </c>
      <c r="L19" s="48">
        <v>1867</v>
      </c>
      <c r="M19" s="45">
        <v>1289.77</v>
      </c>
      <c r="N19" s="35">
        <f t="shared" si="9"/>
        <v>69.08248527048741</v>
      </c>
      <c r="O19" s="48">
        <v>451</v>
      </c>
      <c r="P19" s="45">
        <v>557.24</v>
      </c>
      <c r="Q19" s="35">
        <f t="shared" si="10"/>
        <v>123.55654101995566</v>
      </c>
      <c r="R19" s="48">
        <v>2318</v>
      </c>
      <c r="S19" s="45">
        <v>1847.01</v>
      </c>
      <c r="T19" s="35">
        <f t="shared" si="11"/>
        <v>79.681190681622084</v>
      </c>
    </row>
    <row r="20" spans="1:20" ht="17.100000000000001" customHeight="1" x14ac:dyDescent="0.25">
      <c r="A20" s="33">
        <v>12</v>
      </c>
      <c r="B20" s="34" t="s">
        <v>25</v>
      </c>
      <c r="C20" s="48">
        <v>116</v>
      </c>
      <c r="D20" s="45">
        <v>53.93</v>
      </c>
      <c r="E20" s="35">
        <f t="shared" si="6"/>
        <v>46.491379310344826</v>
      </c>
      <c r="F20" s="48">
        <v>407</v>
      </c>
      <c r="G20" s="45">
        <v>157.82</v>
      </c>
      <c r="H20" s="35">
        <f t="shared" si="7"/>
        <v>38.776412776412776</v>
      </c>
      <c r="I20" s="48">
        <v>22</v>
      </c>
      <c r="J20" s="45">
        <v>47.38</v>
      </c>
      <c r="K20" s="35">
        <f t="shared" si="8"/>
        <v>215.36363636363637</v>
      </c>
      <c r="L20" s="48">
        <v>545</v>
      </c>
      <c r="M20" s="45">
        <v>259.13</v>
      </c>
      <c r="N20" s="35">
        <f t="shared" si="9"/>
        <v>47.546788990825689</v>
      </c>
      <c r="O20" s="48">
        <v>45</v>
      </c>
      <c r="P20" s="45">
        <v>190.01</v>
      </c>
      <c r="Q20" s="35">
        <f t="shared" si="10"/>
        <v>422.24444444444441</v>
      </c>
      <c r="R20" s="48">
        <v>590</v>
      </c>
      <c r="S20" s="45">
        <v>449.14</v>
      </c>
      <c r="T20" s="35">
        <f t="shared" si="11"/>
        <v>76.125423728813558</v>
      </c>
    </row>
    <row r="21" spans="1:20" ht="17.100000000000001" customHeight="1" x14ac:dyDescent="0.25">
      <c r="A21" s="36" t="s">
        <v>19</v>
      </c>
      <c r="B21" s="37" t="s">
        <v>26</v>
      </c>
      <c r="C21" s="47">
        <f>SUM(C8:C20)</f>
        <v>44047</v>
      </c>
      <c r="D21" s="46">
        <v>25367.19</v>
      </c>
      <c r="E21" s="38">
        <f t="shared" si="6"/>
        <v>57.591186686948028</v>
      </c>
      <c r="F21" s="47">
        <f>SUM(F8:F20)</f>
        <v>70456</v>
      </c>
      <c r="G21" s="46">
        <v>61920.82</v>
      </c>
      <c r="H21" s="38">
        <f t="shared" si="7"/>
        <v>87.885801067332807</v>
      </c>
      <c r="I21" s="47">
        <f>SUM(I8:I20)</f>
        <v>3447</v>
      </c>
      <c r="J21" s="46">
        <v>3178.06</v>
      </c>
      <c r="K21" s="38">
        <f t="shared" si="8"/>
        <v>92.197853205686101</v>
      </c>
      <c r="L21" s="47">
        <f>SUM(L8:L20)</f>
        <v>117950</v>
      </c>
      <c r="M21" s="46">
        <v>90466.06</v>
      </c>
      <c r="N21" s="38">
        <f t="shared" si="9"/>
        <v>76.698651971174229</v>
      </c>
      <c r="O21" s="47">
        <f>SUM(O8:O20)</f>
        <v>62439</v>
      </c>
      <c r="P21" s="46">
        <v>68068.289999999994</v>
      </c>
      <c r="Q21" s="38">
        <f t="shared" si="10"/>
        <v>109.01566328736847</v>
      </c>
      <c r="R21" s="47">
        <f>SUM(R8:R20)</f>
        <v>180389</v>
      </c>
      <c r="S21" s="46">
        <v>158534.34</v>
      </c>
      <c r="T21" s="38">
        <f t="shared" si="11"/>
        <v>87.884704721463052</v>
      </c>
    </row>
    <row r="22" spans="1:20" ht="17.100000000000001" customHeight="1" x14ac:dyDescent="0.25">
      <c r="A22" s="36"/>
      <c r="B22" s="37" t="s">
        <v>27</v>
      </c>
      <c r="C22" s="47"/>
      <c r="D22" s="46" t="s">
        <v>19</v>
      </c>
      <c r="E22" s="39"/>
      <c r="F22" s="47"/>
      <c r="G22" s="46" t="s">
        <v>19</v>
      </c>
      <c r="H22" s="39"/>
      <c r="I22" s="47"/>
      <c r="J22" s="46" t="s">
        <v>19</v>
      </c>
      <c r="K22" s="39"/>
      <c r="L22" s="47"/>
      <c r="M22" s="46" t="s">
        <v>19</v>
      </c>
      <c r="N22" s="36"/>
      <c r="O22" s="47"/>
      <c r="P22" s="46" t="s">
        <v>19</v>
      </c>
      <c r="Q22" s="36"/>
      <c r="R22" s="47"/>
      <c r="S22" s="46" t="s">
        <v>19</v>
      </c>
      <c r="T22" s="39"/>
    </row>
    <row r="23" spans="1:20" ht="17.100000000000001" customHeight="1" x14ac:dyDescent="0.25">
      <c r="A23" s="33">
        <v>13</v>
      </c>
      <c r="B23" s="34" t="s">
        <v>28</v>
      </c>
      <c r="C23" s="48">
        <v>1960</v>
      </c>
      <c r="D23" s="45">
        <v>1824.87</v>
      </c>
      <c r="E23" s="35">
        <f t="shared" ref="E23:E39" si="12">(D23/C23)*100</f>
        <v>93.105612244897955</v>
      </c>
      <c r="F23" s="48">
        <v>3867</v>
      </c>
      <c r="G23" s="45">
        <v>3492.14</v>
      </c>
      <c r="H23" s="35">
        <f t="shared" ref="H23:H39" si="13">(G23/F23)*100</f>
        <v>90.306180501680885</v>
      </c>
      <c r="I23" s="48">
        <v>200</v>
      </c>
      <c r="J23" s="45">
        <v>116.27</v>
      </c>
      <c r="K23" s="35">
        <f t="shared" ref="K23:K39" si="14">(J23/I23)*100</f>
        <v>58.135000000000005</v>
      </c>
      <c r="L23" s="48">
        <v>6027</v>
      </c>
      <c r="M23" s="45">
        <v>5433.29</v>
      </c>
      <c r="N23" s="35">
        <f t="shared" ref="N23:N39" si="15">(M23/L23)*100</f>
        <v>90.149162103865933</v>
      </c>
      <c r="O23" s="48">
        <v>3790</v>
      </c>
      <c r="P23" s="45">
        <v>5021.3</v>
      </c>
      <c r="Q23" s="35">
        <f t="shared" ref="Q23:Q39" si="16">(P23/O23)*100</f>
        <v>132.48812664907652</v>
      </c>
      <c r="R23" s="48">
        <v>9817</v>
      </c>
      <c r="S23" s="45">
        <v>10454.59</v>
      </c>
      <c r="T23" s="35">
        <f t="shared" ref="T23:T39" si="17">(S23/R23)*100</f>
        <v>106.49475399816646</v>
      </c>
    </row>
    <row r="24" spans="1:20" ht="17.100000000000001" customHeight="1" x14ac:dyDescent="0.25">
      <c r="A24" s="33">
        <v>14</v>
      </c>
      <c r="B24" s="34" t="s">
        <v>29</v>
      </c>
      <c r="C24" s="48">
        <v>4778</v>
      </c>
      <c r="D24" s="45">
        <v>3225.86</v>
      </c>
      <c r="E24" s="35">
        <f t="shared" si="12"/>
        <v>67.514859773964005</v>
      </c>
      <c r="F24" s="48">
        <v>7378</v>
      </c>
      <c r="G24" s="45">
        <v>2734.72</v>
      </c>
      <c r="H24" s="35">
        <f t="shared" si="13"/>
        <v>37.065871509894279</v>
      </c>
      <c r="I24" s="48">
        <v>1780</v>
      </c>
      <c r="J24" s="45">
        <v>541.52</v>
      </c>
      <c r="K24" s="35">
        <f t="shared" si="14"/>
        <v>30.422471910112357</v>
      </c>
      <c r="L24" s="48">
        <v>13936</v>
      </c>
      <c r="M24" s="45">
        <v>6502.11</v>
      </c>
      <c r="N24" s="35">
        <f t="shared" si="15"/>
        <v>46.656931687715272</v>
      </c>
      <c r="O24" s="48">
        <v>4810</v>
      </c>
      <c r="P24" s="45">
        <v>3063.68</v>
      </c>
      <c r="Q24" s="35">
        <f t="shared" si="16"/>
        <v>63.693970893970885</v>
      </c>
      <c r="R24" s="48">
        <v>18746</v>
      </c>
      <c r="S24" s="45">
        <v>9565.7800000000007</v>
      </c>
      <c r="T24" s="35">
        <f t="shared" si="17"/>
        <v>51.028379387602698</v>
      </c>
    </row>
    <row r="25" spans="1:20" ht="17.100000000000001" customHeight="1" x14ac:dyDescent="0.25">
      <c r="A25" s="33">
        <v>15</v>
      </c>
      <c r="B25" s="34" t="s">
        <v>30</v>
      </c>
      <c r="C25" s="48">
        <v>160</v>
      </c>
      <c r="D25" s="45">
        <v>86.22</v>
      </c>
      <c r="E25" s="35">
        <f t="shared" si="12"/>
        <v>53.887500000000003</v>
      </c>
      <c r="F25" s="48">
        <v>163</v>
      </c>
      <c r="G25" s="45">
        <v>162.07</v>
      </c>
      <c r="H25" s="35">
        <f t="shared" si="13"/>
        <v>99.429447852760731</v>
      </c>
      <c r="I25" s="48">
        <v>11</v>
      </c>
      <c r="J25" s="45">
        <v>0.31</v>
      </c>
      <c r="K25" s="35">
        <f t="shared" si="14"/>
        <v>2.8181818181818183</v>
      </c>
      <c r="L25" s="48">
        <v>334</v>
      </c>
      <c r="M25" s="45">
        <v>248.6</v>
      </c>
      <c r="N25" s="35">
        <f t="shared" si="15"/>
        <v>74.431137724550894</v>
      </c>
      <c r="O25" s="48">
        <v>480</v>
      </c>
      <c r="P25" s="45">
        <v>628.52</v>
      </c>
      <c r="Q25" s="35">
        <f t="shared" si="16"/>
        <v>130.94166666666666</v>
      </c>
      <c r="R25" s="48">
        <v>814</v>
      </c>
      <c r="S25" s="45">
        <v>877.12</v>
      </c>
      <c r="T25" s="35">
        <f t="shared" si="17"/>
        <v>107.75429975429975</v>
      </c>
    </row>
    <row r="26" spans="1:20" ht="17.100000000000001" customHeight="1" x14ac:dyDescent="0.25">
      <c r="A26" s="33">
        <v>16</v>
      </c>
      <c r="B26" s="34" t="s">
        <v>31</v>
      </c>
      <c r="C26" s="48">
        <v>2826</v>
      </c>
      <c r="D26" s="45">
        <v>2863.01</v>
      </c>
      <c r="E26" s="35">
        <f t="shared" si="12"/>
        <v>101.30962491153575</v>
      </c>
      <c r="F26" s="48">
        <v>7800</v>
      </c>
      <c r="G26" s="45">
        <v>10112.06</v>
      </c>
      <c r="H26" s="35">
        <f t="shared" si="13"/>
        <v>129.64179487179484</v>
      </c>
      <c r="I26" s="48">
        <v>200</v>
      </c>
      <c r="J26" s="45">
        <v>101.94</v>
      </c>
      <c r="K26" s="35">
        <f t="shared" si="14"/>
        <v>50.970000000000006</v>
      </c>
      <c r="L26" s="48">
        <v>10826</v>
      </c>
      <c r="M26" s="45">
        <v>13077.01</v>
      </c>
      <c r="N26" s="35">
        <f t="shared" si="15"/>
        <v>120.79262885645667</v>
      </c>
      <c r="O26" s="48">
        <v>10020</v>
      </c>
      <c r="P26" s="45">
        <v>10255.98</v>
      </c>
      <c r="Q26" s="35">
        <f t="shared" si="16"/>
        <v>102.35508982035928</v>
      </c>
      <c r="R26" s="48">
        <v>20846</v>
      </c>
      <c r="S26" s="45">
        <v>23332.99</v>
      </c>
      <c r="T26" s="35">
        <f t="shared" si="17"/>
        <v>111.93029837858583</v>
      </c>
    </row>
    <row r="27" spans="1:20" ht="17.100000000000001" customHeight="1" x14ac:dyDescent="0.25">
      <c r="A27" s="33">
        <v>17</v>
      </c>
      <c r="B27" s="34" t="s">
        <v>32</v>
      </c>
      <c r="C27" s="48">
        <v>1206</v>
      </c>
      <c r="D27" s="45">
        <v>1106.43</v>
      </c>
      <c r="E27" s="35">
        <f t="shared" si="12"/>
        <v>91.743781094527364</v>
      </c>
      <c r="F27" s="48">
        <v>6500</v>
      </c>
      <c r="G27" s="45">
        <v>8842.6299999999992</v>
      </c>
      <c r="H27" s="35">
        <f t="shared" si="13"/>
        <v>136.04046153846153</v>
      </c>
      <c r="I27" s="48">
        <v>160</v>
      </c>
      <c r="J27" s="45">
        <v>27.78</v>
      </c>
      <c r="K27" s="35">
        <f t="shared" si="14"/>
        <v>17.362500000000001</v>
      </c>
      <c r="L27" s="48">
        <v>7866</v>
      </c>
      <c r="M27" s="45">
        <v>9976.84</v>
      </c>
      <c r="N27" s="35">
        <f t="shared" si="15"/>
        <v>126.83498601576404</v>
      </c>
      <c r="O27" s="48">
        <v>6330</v>
      </c>
      <c r="P27" s="45">
        <v>6890.2</v>
      </c>
      <c r="Q27" s="35">
        <f t="shared" si="16"/>
        <v>108.84992101105846</v>
      </c>
      <c r="R27" s="48">
        <v>14196</v>
      </c>
      <c r="S27" s="45">
        <v>16867.04</v>
      </c>
      <c r="T27" s="35">
        <f t="shared" si="17"/>
        <v>118.81544096928714</v>
      </c>
    </row>
    <row r="28" spans="1:20" ht="17.100000000000001" customHeight="1" x14ac:dyDescent="0.25">
      <c r="A28" s="33">
        <v>18</v>
      </c>
      <c r="B28" s="34" t="s">
        <v>33</v>
      </c>
      <c r="C28" s="48">
        <v>764</v>
      </c>
      <c r="D28" s="45">
        <v>447.04</v>
      </c>
      <c r="E28" s="35">
        <f t="shared" si="12"/>
        <v>58.513089005235607</v>
      </c>
      <c r="F28" s="48">
        <v>1329</v>
      </c>
      <c r="G28" s="45">
        <v>649.09</v>
      </c>
      <c r="H28" s="35">
        <f t="shared" si="13"/>
        <v>48.840481565086534</v>
      </c>
      <c r="I28" s="48">
        <v>79</v>
      </c>
      <c r="J28" s="45">
        <v>39.32</v>
      </c>
      <c r="K28" s="35">
        <f t="shared" si="14"/>
        <v>49.77215189873418</v>
      </c>
      <c r="L28" s="48">
        <v>2172</v>
      </c>
      <c r="M28" s="45">
        <v>1135.46</v>
      </c>
      <c r="N28" s="35">
        <f t="shared" si="15"/>
        <v>52.277163904235721</v>
      </c>
      <c r="O28" s="48">
        <v>760</v>
      </c>
      <c r="P28" s="45">
        <v>859.73</v>
      </c>
      <c r="Q28" s="35">
        <f t="shared" si="16"/>
        <v>113.12236842105263</v>
      </c>
      <c r="R28" s="48">
        <v>2932</v>
      </c>
      <c r="S28" s="45">
        <v>1995.19</v>
      </c>
      <c r="T28" s="35">
        <f t="shared" si="17"/>
        <v>68.048772169167805</v>
      </c>
    </row>
    <row r="29" spans="1:20" ht="17.100000000000001" customHeight="1" x14ac:dyDescent="0.25">
      <c r="A29" s="33">
        <v>19</v>
      </c>
      <c r="B29" s="34" t="s">
        <v>34</v>
      </c>
      <c r="C29" s="48">
        <v>8268</v>
      </c>
      <c r="D29" s="45">
        <v>1521.31</v>
      </c>
      <c r="E29" s="35">
        <f t="shared" si="12"/>
        <v>18.399975810353165</v>
      </c>
      <c r="F29" s="48">
        <v>3203</v>
      </c>
      <c r="G29" s="45">
        <v>1943.55</v>
      </c>
      <c r="H29" s="35">
        <f t="shared" si="13"/>
        <v>60.679050889790823</v>
      </c>
      <c r="I29" s="48">
        <v>80</v>
      </c>
      <c r="J29" s="45">
        <v>12.94</v>
      </c>
      <c r="K29" s="35">
        <f t="shared" si="14"/>
        <v>16.175000000000001</v>
      </c>
      <c r="L29" s="48">
        <v>11551</v>
      </c>
      <c r="M29" s="45">
        <v>3477.8</v>
      </c>
      <c r="N29" s="35">
        <f t="shared" si="15"/>
        <v>30.108215738897066</v>
      </c>
      <c r="O29" s="48">
        <v>2116</v>
      </c>
      <c r="P29" s="45">
        <v>1989.41</v>
      </c>
      <c r="Q29" s="35">
        <f t="shared" si="16"/>
        <v>94.017485822306242</v>
      </c>
      <c r="R29" s="48">
        <v>13667</v>
      </c>
      <c r="S29" s="45">
        <v>5467.21</v>
      </c>
      <c r="T29" s="35">
        <f t="shared" si="17"/>
        <v>40.002999926831052</v>
      </c>
    </row>
    <row r="30" spans="1:20" ht="17.100000000000001" customHeight="1" x14ac:dyDescent="0.25">
      <c r="A30" s="33">
        <v>20</v>
      </c>
      <c r="B30" s="34" t="s">
        <v>35</v>
      </c>
      <c r="C30" s="48">
        <v>3</v>
      </c>
      <c r="D30" s="45">
        <v>0.01</v>
      </c>
      <c r="E30" s="35">
        <f t="shared" si="12"/>
        <v>0.33333333333333337</v>
      </c>
      <c r="F30" s="48">
        <v>27</v>
      </c>
      <c r="G30" s="45">
        <v>35.200000000000003</v>
      </c>
      <c r="H30" s="35">
        <f t="shared" si="13"/>
        <v>130.37037037037038</v>
      </c>
      <c r="I30" s="48">
        <v>1</v>
      </c>
      <c r="J30" s="45">
        <v>2.95</v>
      </c>
      <c r="K30" s="35">
        <f t="shared" si="14"/>
        <v>295</v>
      </c>
      <c r="L30" s="48">
        <v>31</v>
      </c>
      <c r="M30" s="45">
        <v>38.159999999999997</v>
      </c>
      <c r="N30" s="35">
        <f t="shared" si="15"/>
        <v>123.09677419354838</v>
      </c>
      <c r="O30" s="48">
        <v>8</v>
      </c>
      <c r="P30" s="45">
        <v>41.75</v>
      </c>
      <c r="Q30" s="35">
        <f t="shared" si="16"/>
        <v>521.875</v>
      </c>
      <c r="R30" s="48">
        <v>39</v>
      </c>
      <c r="S30" s="45">
        <v>79.91</v>
      </c>
      <c r="T30" s="35">
        <f t="shared" si="17"/>
        <v>204.89743589743591</v>
      </c>
    </row>
    <row r="31" spans="1:20" ht="17.100000000000001" customHeight="1" x14ac:dyDescent="0.25">
      <c r="A31" s="33">
        <v>21</v>
      </c>
      <c r="B31" s="34" t="s">
        <v>36</v>
      </c>
      <c r="C31" s="48">
        <v>3</v>
      </c>
      <c r="D31" s="45">
        <v>0.3</v>
      </c>
      <c r="E31" s="35">
        <f t="shared" si="12"/>
        <v>10</v>
      </c>
      <c r="F31" s="48">
        <v>16</v>
      </c>
      <c r="G31" s="45">
        <v>5.69</v>
      </c>
      <c r="H31" s="35">
        <f t="shared" si="13"/>
        <v>35.5625</v>
      </c>
      <c r="I31" s="48">
        <v>1</v>
      </c>
      <c r="J31" s="45">
        <v>0.52</v>
      </c>
      <c r="K31" s="35">
        <f t="shared" si="14"/>
        <v>52</v>
      </c>
      <c r="L31" s="48">
        <v>20</v>
      </c>
      <c r="M31" s="45">
        <v>6.51</v>
      </c>
      <c r="N31" s="35">
        <f t="shared" si="15"/>
        <v>32.550000000000004</v>
      </c>
      <c r="O31" s="48">
        <v>8</v>
      </c>
      <c r="P31" s="45">
        <v>5.86</v>
      </c>
      <c r="Q31" s="35">
        <f t="shared" si="16"/>
        <v>73.25</v>
      </c>
      <c r="R31" s="48">
        <v>28</v>
      </c>
      <c r="S31" s="45">
        <v>12.38</v>
      </c>
      <c r="T31" s="35">
        <f t="shared" si="17"/>
        <v>44.214285714285715</v>
      </c>
    </row>
    <row r="32" spans="1:20" ht="17.100000000000001" customHeight="1" x14ac:dyDescent="0.25">
      <c r="A32" s="33">
        <v>22</v>
      </c>
      <c r="B32" s="34" t="s">
        <v>37</v>
      </c>
      <c r="C32" s="48">
        <v>970</v>
      </c>
      <c r="D32" s="45">
        <v>797.76</v>
      </c>
      <c r="E32" s="35">
        <f t="shared" si="12"/>
        <v>82.243298969072171</v>
      </c>
      <c r="F32" s="48">
        <v>667</v>
      </c>
      <c r="G32" s="45">
        <v>327.98</v>
      </c>
      <c r="H32" s="35">
        <f t="shared" si="13"/>
        <v>49.172413793103452</v>
      </c>
      <c r="I32" s="48">
        <v>120</v>
      </c>
      <c r="J32" s="45">
        <v>0.16</v>
      </c>
      <c r="K32" s="35">
        <f t="shared" si="14"/>
        <v>0.13333333333333333</v>
      </c>
      <c r="L32" s="48">
        <v>1757</v>
      </c>
      <c r="M32" s="45">
        <v>1125.9000000000001</v>
      </c>
      <c r="N32" s="35">
        <f t="shared" si="15"/>
        <v>64.080819578827558</v>
      </c>
      <c r="O32" s="48">
        <v>380</v>
      </c>
      <c r="P32" s="45">
        <v>353.88</v>
      </c>
      <c r="Q32" s="35">
        <f t="shared" si="16"/>
        <v>93.126315789473679</v>
      </c>
      <c r="R32" s="48">
        <v>2137</v>
      </c>
      <c r="S32" s="45">
        <v>1479.78</v>
      </c>
      <c r="T32" s="35">
        <f t="shared" si="17"/>
        <v>69.245671502105751</v>
      </c>
    </row>
    <row r="33" spans="1:20" ht="17.100000000000001" customHeight="1" x14ac:dyDescent="0.25">
      <c r="A33" s="33">
        <v>23</v>
      </c>
      <c r="B33" s="34" t="s">
        <v>38</v>
      </c>
      <c r="C33" s="48">
        <v>6</v>
      </c>
      <c r="D33" s="45">
        <v>0</v>
      </c>
      <c r="E33" s="35">
        <f t="shared" si="12"/>
        <v>0</v>
      </c>
      <c r="F33" s="48">
        <v>39</v>
      </c>
      <c r="G33" s="45">
        <v>3.35</v>
      </c>
      <c r="H33" s="35">
        <f t="shared" si="13"/>
        <v>8.5897435897435894</v>
      </c>
      <c r="I33" s="48">
        <v>1</v>
      </c>
      <c r="J33" s="45">
        <v>0.27</v>
      </c>
      <c r="K33" s="35">
        <f t="shared" si="14"/>
        <v>27</v>
      </c>
      <c r="L33" s="48">
        <v>46</v>
      </c>
      <c r="M33" s="45">
        <v>3.62</v>
      </c>
      <c r="N33" s="35">
        <f t="shared" si="15"/>
        <v>7.8695652173913038</v>
      </c>
      <c r="O33" s="48">
        <v>8</v>
      </c>
      <c r="P33" s="45">
        <v>3.8</v>
      </c>
      <c r="Q33" s="35">
        <f t="shared" si="16"/>
        <v>47.5</v>
      </c>
      <c r="R33" s="48">
        <v>54</v>
      </c>
      <c r="S33" s="45">
        <v>7.42</v>
      </c>
      <c r="T33" s="35">
        <f t="shared" si="17"/>
        <v>13.740740740740739</v>
      </c>
    </row>
    <row r="34" spans="1:20" ht="17.100000000000001" customHeight="1" x14ac:dyDescent="0.25">
      <c r="A34" s="33">
        <v>24</v>
      </c>
      <c r="B34" s="34" t="s">
        <v>39</v>
      </c>
      <c r="C34" s="48">
        <v>180</v>
      </c>
      <c r="D34" s="45">
        <v>207.53</v>
      </c>
      <c r="E34" s="35">
        <f t="shared" si="12"/>
        <v>115.29444444444445</v>
      </c>
      <c r="F34" s="48">
        <v>470</v>
      </c>
      <c r="G34" s="45">
        <v>244.17</v>
      </c>
      <c r="H34" s="35">
        <f t="shared" si="13"/>
        <v>51.951063829787238</v>
      </c>
      <c r="I34" s="48">
        <v>7</v>
      </c>
      <c r="J34" s="45">
        <v>0.06</v>
      </c>
      <c r="K34" s="35">
        <f t="shared" si="14"/>
        <v>0.85714285714285721</v>
      </c>
      <c r="L34" s="48">
        <v>657</v>
      </c>
      <c r="M34" s="45">
        <v>451.75</v>
      </c>
      <c r="N34" s="35">
        <f t="shared" si="15"/>
        <v>68.759512937595119</v>
      </c>
      <c r="O34" s="48">
        <v>335</v>
      </c>
      <c r="P34" s="45">
        <v>342.82</v>
      </c>
      <c r="Q34" s="35">
        <f t="shared" si="16"/>
        <v>102.33432835820895</v>
      </c>
      <c r="R34" s="48">
        <v>992</v>
      </c>
      <c r="S34" s="45">
        <v>794.58</v>
      </c>
      <c r="T34" s="35">
        <f t="shared" si="17"/>
        <v>80.098790322580655</v>
      </c>
    </row>
    <row r="35" spans="1:20" ht="17.100000000000001" customHeight="1" x14ac:dyDescent="0.25">
      <c r="A35" s="33">
        <v>25</v>
      </c>
      <c r="B35" s="34" t="s">
        <v>40</v>
      </c>
      <c r="C35" s="48">
        <v>3</v>
      </c>
      <c r="D35" s="45">
        <v>0</v>
      </c>
      <c r="E35" s="35">
        <f t="shared" si="12"/>
        <v>0</v>
      </c>
      <c r="F35" s="48">
        <v>12</v>
      </c>
      <c r="G35" s="45">
        <v>1.37</v>
      </c>
      <c r="H35" s="35">
        <f t="shared" si="13"/>
        <v>11.416666666666668</v>
      </c>
      <c r="I35" s="48">
        <v>1</v>
      </c>
      <c r="J35" s="45">
        <v>0</v>
      </c>
      <c r="K35" s="35">
        <f t="shared" si="14"/>
        <v>0</v>
      </c>
      <c r="L35" s="48">
        <v>16</v>
      </c>
      <c r="M35" s="45">
        <v>1.37</v>
      </c>
      <c r="N35" s="35">
        <f t="shared" si="15"/>
        <v>8.5625</v>
      </c>
      <c r="O35" s="48">
        <v>8</v>
      </c>
      <c r="P35" s="45">
        <v>4.41</v>
      </c>
      <c r="Q35" s="35">
        <f t="shared" si="16"/>
        <v>55.125</v>
      </c>
      <c r="R35" s="48">
        <v>24</v>
      </c>
      <c r="S35" s="45">
        <v>5.78</v>
      </c>
      <c r="T35" s="35">
        <f t="shared" si="17"/>
        <v>24.083333333333336</v>
      </c>
    </row>
    <row r="36" spans="1:20" ht="17.100000000000001" customHeight="1" x14ac:dyDescent="0.25">
      <c r="A36" s="33">
        <v>26</v>
      </c>
      <c r="B36" s="34" t="s">
        <v>41</v>
      </c>
      <c r="C36" s="48">
        <v>255</v>
      </c>
      <c r="D36" s="45">
        <v>301.10000000000002</v>
      </c>
      <c r="E36" s="35">
        <f t="shared" si="12"/>
        <v>118.07843137254903</v>
      </c>
      <c r="F36" s="48">
        <v>184</v>
      </c>
      <c r="G36" s="45">
        <v>193.08</v>
      </c>
      <c r="H36" s="35">
        <f t="shared" si="13"/>
        <v>104.93478260869567</v>
      </c>
      <c r="I36" s="48">
        <v>14</v>
      </c>
      <c r="J36" s="45">
        <v>1.06</v>
      </c>
      <c r="K36" s="35">
        <f t="shared" si="14"/>
        <v>7.5714285714285721</v>
      </c>
      <c r="L36" s="48">
        <v>453</v>
      </c>
      <c r="M36" s="45">
        <v>495.23</v>
      </c>
      <c r="N36" s="35">
        <f t="shared" si="15"/>
        <v>109.32229580573951</v>
      </c>
      <c r="O36" s="48">
        <v>950</v>
      </c>
      <c r="P36" s="45">
        <v>1003.59</v>
      </c>
      <c r="Q36" s="35">
        <f t="shared" si="16"/>
        <v>105.64105263157894</v>
      </c>
      <c r="R36" s="48">
        <v>1403</v>
      </c>
      <c r="S36" s="45">
        <v>1498.83</v>
      </c>
      <c r="T36" s="35">
        <f t="shared" si="17"/>
        <v>106.83036350677119</v>
      </c>
    </row>
    <row r="37" spans="1:20" ht="17.100000000000001" customHeight="1" x14ac:dyDescent="0.25">
      <c r="A37" s="33">
        <v>27</v>
      </c>
      <c r="B37" s="34" t="s">
        <v>42</v>
      </c>
      <c r="C37" s="48">
        <v>1292</v>
      </c>
      <c r="D37" s="45">
        <v>2079.33</v>
      </c>
      <c r="E37" s="35">
        <f t="shared" si="12"/>
        <v>160.93885448916407</v>
      </c>
      <c r="F37" s="48">
        <v>54</v>
      </c>
      <c r="G37" s="45">
        <v>31.07</v>
      </c>
      <c r="H37" s="35">
        <f t="shared" si="13"/>
        <v>57.537037037037045</v>
      </c>
      <c r="I37" s="48">
        <v>6</v>
      </c>
      <c r="J37" s="45">
        <v>5.66</v>
      </c>
      <c r="K37" s="35">
        <f t="shared" si="14"/>
        <v>94.333333333333343</v>
      </c>
      <c r="L37" s="48">
        <v>1352</v>
      </c>
      <c r="M37" s="45">
        <v>2116.0500000000002</v>
      </c>
      <c r="N37" s="35">
        <f t="shared" si="15"/>
        <v>156.51257396449705</v>
      </c>
      <c r="O37" s="48">
        <v>151</v>
      </c>
      <c r="P37" s="45">
        <v>21.01</v>
      </c>
      <c r="Q37" s="35">
        <f t="shared" si="16"/>
        <v>13.913907284768213</v>
      </c>
      <c r="R37" s="48">
        <v>1503</v>
      </c>
      <c r="S37" s="45">
        <v>2137.06</v>
      </c>
      <c r="T37" s="35">
        <f t="shared" si="17"/>
        <v>142.18629407850963</v>
      </c>
    </row>
    <row r="38" spans="1:20" ht="17.100000000000001" customHeight="1" x14ac:dyDescent="0.25">
      <c r="A38" s="36" t="s">
        <v>19</v>
      </c>
      <c r="B38" s="37" t="s">
        <v>43</v>
      </c>
      <c r="C38" s="47">
        <f>SUM(C22:C37)</f>
        <v>22674</v>
      </c>
      <c r="D38" s="46">
        <v>14460.77</v>
      </c>
      <c r="E38" s="38">
        <f t="shared" si="12"/>
        <v>63.776881009085294</v>
      </c>
      <c r="F38" s="47">
        <f>SUM(F22:F37)</f>
        <v>31709</v>
      </c>
      <c r="G38" s="46">
        <v>28778.17</v>
      </c>
      <c r="H38" s="38">
        <f t="shared" si="13"/>
        <v>90.757103661421041</v>
      </c>
      <c r="I38" s="47">
        <f>SUM(I22:I37)</f>
        <v>2661</v>
      </c>
      <c r="J38" s="46">
        <v>850.77</v>
      </c>
      <c r="K38" s="38">
        <f t="shared" si="14"/>
        <v>31.971815107102593</v>
      </c>
      <c r="L38" s="47">
        <f>SUM(L22:L37)</f>
        <v>57044</v>
      </c>
      <c r="M38" s="46">
        <v>44089.71</v>
      </c>
      <c r="N38" s="38">
        <f t="shared" si="15"/>
        <v>77.29070542037725</v>
      </c>
      <c r="O38" s="47">
        <f>SUM(O22:O37)</f>
        <v>30154</v>
      </c>
      <c r="P38" s="46">
        <v>30485.94</v>
      </c>
      <c r="Q38" s="38">
        <f t="shared" si="16"/>
        <v>101.10081581216421</v>
      </c>
      <c r="R38" s="47">
        <f>SUM(R22:R37)</f>
        <v>87198</v>
      </c>
      <c r="S38" s="46">
        <v>74575.649999999994</v>
      </c>
      <c r="T38" s="38">
        <f t="shared" si="17"/>
        <v>85.524495974678317</v>
      </c>
    </row>
    <row r="39" spans="1:20" ht="17.100000000000001" customHeight="1" x14ac:dyDescent="0.25">
      <c r="A39" s="36" t="s">
        <v>19</v>
      </c>
      <c r="B39" s="37" t="s">
        <v>44</v>
      </c>
      <c r="C39" s="47">
        <f>SUM(C21,C38)</f>
        <v>66721</v>
      </c>
      <c r="D39" s="46">
        <v>39827.96</v>
      </c>
      <c r="E39" s="38">
        <f t="shared" si="12"/>
        <v>59.693289968675536</v>
      </c>
      <c r="F39" s="47">
        <f>SUM(F21,F38)</f>
        <v>102165</v>
      </c>
      <c r="G39" s="46">
        <v>90698.99</v>
      </c>
      <c r="H39" s="38">
        <f t="shared" si="13"/>
        <v>88.776968629178299</v>
      </c>
      <c r="I39" s="47">
        <f>SUM(I21,I38)</f>
        <v>6108</v>
      </c>
      <c r="J39" s="46">
        <v>4028.82</v>
      </c>
      <c r="K39" s="38">
        <f t="shared" si="14"/>
        <v>65.959724950884095</v>
      </c>
      <c r="L39" s="47">
        <f>SUM(L21,L38)</f>
        <v>174994</v>
      </c>
      <c r="M39" s="46">
        <v>134555.76999999999</v>
      </c>
      <c r="N39" s="38">
        <f t="shared" si="15"/>
        <v>76.891647713635891</v>
      </c>
      <c r="O39" s="47">
        <f>SUM(O21,O38)</f>
        <v>92593</v>
      </c>
      <c r="P39" s="46">
        <v>98554.22</v>
      </c>
      <c r="Q39" s="38">
        <f t="shared" si="16"/>
        <v>106.43808927240721</v>
      </c>
      <c r="R39" s="47">
        <f>SUM(R21,R38)</f>
        <v>267587</v>
      </c>
      <c r="S39" s="46">
        <v>233109.99</v>
      </c>
      <c r="T39" s="38">
        <f t="shared" si="17"/>
        <v>87.115588574930769</v>
      </c>
    </row>
    <row r="40" spans="1:20" ht="17.100000000000001" customHeight="1" x14ac:dyDescent="0.25">
      <c r="A40" s="36"/>
      <c r="B40" s="37" t="s">
        <v>45</v>
      </c>
      <c r="C40" s="47"/>
      <c r="D40" s="46" t="s">
        <v>19</v>
      </c>
      <c r="E40" s="39"/>
      <c r="F40" s="47"/>
      <c r="G40" s="46" t="s">
        <v>19</v>
      </c>
      <c r="H40" s="39"/>
      <c r="I40" s="47"/>
      <c r="J40" s="46" t="s">
        <v>19</v>
      </c>
      <c r="K40" s="39"/>
      <c r="L40" s="47"/>
      <c r="M40" s="46" t="s">
        <v>19</v>
      </c>
      <c r="N40" s="36"/>
      <c r="O40" s="47"/>
      <c r="P40" s="46" t="s">
        <v>19</v>
      </c>
      <c r="Q40" s="36"/>
      <c r="R40" s="47"/>
      <c r="S40" s="46" t="s">
        <v>19</v>
      </c>
      <c r="T40" s="39"/>
    </row>
    <row r="41" spans="1:20" ht="17.100000000000001" customHeight="1" x14ac:dyDescent="0.25">
      <c r="A41" s="33">
        <v>28</v>
      </c>
      <c r="B41" s="34" t="s">
        <v>46</v>
      </c>
      <c r="C41" s="48">
        <v>11930</v>
      </c>
      <c r="D41" s="45">
        <v>11843.17</v>
      </c>
      <c r="E41" s="35">
        <f>(D41/C41)*100</f>
        <v>99.272170997485333</v>
      </c>
      <c r="F41" s="48">
        <v>0</v>
      </c>
      <c r="G41" s="45">
        <v>3.93</v>
      </c>
      <c r="H41" s="35">
        <v>0</v>
      </c>
      <c r="I41" s="48">
        <v>300</v>
      </c>
      <c r="J41" s="45">
        <v>232.11</v>
      </c>
      <c r="K41" s="35">
        <f>(J41/I41)*100</f>
        <v>77.37</v>
      </c>
      <c r="L41" s="48">
        <v>12230</v>
      </c>
      <c r="M41" s="45">
        <v>12079.2</v>
      </c>
      <c r="N41" s="35">
        <f>(M41/L41)*100</f>
        <v>98.766966475878988</v>
      </c>
      <c r="O41" s="48">
        <v>1000</v>
      </c>
      <c r="P41" s="45">
        <v>1058.1600000000001</v>
      </c>
      <c r="Q41" s="35">
        <f>(P41/O41)*100</f>
        <v>105.816</v>
      </c>
      <c r="R41" s="48">
        <v>13230</v>
      </c>
      <c r="S41" s="45">
        <v>13137.36</v>
      </c>
      <c r="T41" s="35">
        <f>(S41/R41)*100</f>
        <v>99.29977324263038</v>
      </c>
    </row>
    <row r="42" spans="1:20" ht="17.100000000000001" customHeight="1" x14ac:dyDescent="0.25">
      <c r="A42" s="36" t="s">
        <v>19</v>
      </c>
      <c r="B42" s="37" t="s">
        <v>74</v>
      </c>
      <c r="C42" s="47">
        <f>SUM(C40:C41)</f>
        <v>11930</v>
      </c>
      <c r="D42" s="46">
        <v>11843.17</v>
      </c>
      <c r="E42" s="38">
        <f>(D42/C42)*100</f>
        <v>99.272170997485333</v>
      </c>
      <c r="F42" s="47">
        <f>SUM(F40:F41)</f>
        <v>0</v>
      </c>
      <c r="G42" s="46">
        <v>3.93</v>
      </c>
      <c r="H42" s="38">
        <v>0</v>
      </c>
      <c r="I42" s="47">
        <f>SUM(I40:I41)</f>
        <v>300</v>
      </c>
      <c r="J42" s="46">
        <v>232.11</v>
      </c>
      <c r="K42" s="38">
        <f>(J42/I42)*100</f>
        <v>77.37</v>
      </c>
      <c r="L42" s="47">
        <f>SUM(L40:L41)</f>
        <v>12230</v>
      </c>
      <c r="M42" s="46">
        <v>12079.2</v>
      </c>
      <c r="N42" s="38">
        <f>(M42/L42)*100</f>
        <v>98.766966475878988</v>
      </c>
      <c r="O42" s="47">
        <f>SUM(O40:O41)</f>
        <v>1000</v>
      </c>
      <c r="P42" s="46">
        <v>1058.1600000000001</v>
      </c>
      <c r="Q42" s="38">
        <f>(P42/O42)*100</f>
        <v>105.816</v>
      </c>
      <c r="R42" s="47">
        <f>SUM(R40:R41)</f>
        <v>13230</v>
      </c>
      <c r="S42" s="46">
        <v>13137.36</v>
      </c>
      <c r="T42" s="38">
        <f>(S42/R42)*100</f>
        <v>99.29977324263038</v>
      </c>
    </row>
    <row r="43" spans="1:20" ht="17.100000000000001" customHeight="1" x14ac:dyDescent="0.25">
      <c r="A43" s="36"/>
      <c r="B43" s="37" t="s">
        <v>47</v>
      </c>
      <c r="C43" s="47"/>
      <c r="D43" s="46" t="s">
        <v>19</v>
      </c>
      <c r="E43" s="39"/>
      <c r="F43" s="47"/>
      <c r="G43" s="46" t="s">
        <v>19</v>
      </c>
      <c r="H43" s="39"/>
      <c r="I43" s="47"/>
      <c r="J43" s="46" t="s">
        <v>19</v>
      </c>
      <c r="K43" s="39"/>
      <c r="L43" s="47"/>
      <c r="M43" s="46" t="s">
        <v>19</v>
      </c>
      <c r="N43" s="36"/>
      <c r="O43" s="47"/>
      <c r="P43" s="46" t="s">
        <v>19</v>
      </c>
      <c r="Q43" s="36"/>
      <c r="R43" s="47"/>
      <c r="S43" s="46" t="s">
        <v>19</v>
      </c>
      <c r="T43" s="39"/>
    </row>
    <row r="44" spans="1:20" ht="17.100000000000001" customHeight="1" x14ac:dyDescent="0.25">
      <c r="A44" s="33">
        <v>29</v>
      </c>
      <c r="B44" s="34" t="s">
        <v>48</v>
      </c>
      <c r="C44" s="48">
        <v>27626</v>
      </c>
      <c r="D44" s="45">
        <v>20358.2</v>
      </c>
      <c r="E44" s="35">
        <f>(D44/C44)*100</f>
        <v>73.692174038948821</v>
      </c>
      <c r="F44" s="48">
        <v>10520</v>
      </c>
      <c r="G44" s="45">
        <v>8932.31</v>
      </c>
      <c r="H44" s="35">
        <f>(G44/F44)*100</f>
        <v>84.907889733840307</v>
      </c>
      <c r="I44" s="48">
        <v>1082</v>
      </c>
      <c r="J44" s="45">
        <v>381.84</v>
      </c>
      <c r="K44" s="35">
        <f>(J44/I44)*100</f>
        <v>35.290203327171902</v>
      </c>
      <c r="L44" s="48">
        <v>39228</v>
      </c>
      <c r="M44" s="45">
        <v>29672.36</v>
      </c>
      <c r="N44" s="35">
        <f>(M44/L44)*100</f>
        <v>75.640766799225048</v>
      </c>
      <c r="O44" s="48">
        <v>1500</v>
      </c>
      <c r="P44" s="45">
        <v>1801.36</v>
      </c>
      <c r="Q44" s="35">
        <f>(P44/O44)*100</f>
        <v>120.09066666666666</v>
      </c>
      <c r="R44" s="48">
        <v>40728</v>
      </c>
      <c r="S44" s="45">
        <v>31473.72</v>
      </c>
      <c r="T44" s="35">
        <f>(S44/R44)*100</f>
        <v>77.277843252799059</v>
      </c>
    </row>
    <row r="45" spans="1:20" ht="17.100000000000001" customHeight="1" x14ac:dyDescent="0.25">
      <c r="A45" s="36" t="s">
        <v>19</v>
      </c>
      <c r="B45" s="37" t="s">
        <v>49</v>
      </c>
      <c r="C45" s="47">
        <f>SUM(C43:C44)</f>
        <v>27626</v>
      </c>
      <c r="D45" s="46">
        <v>20358.2</v>
      </c>
      <c r="E45" s="38">
        <f>(D45/C45)*100</f>
        <v>73.692174038948821</v>
      </c>
      <c r="F45" s="47">
        <f>SUM(F43:F44)</f>
        <v>10520</v>
      </c>
      <c r="G45" s="46">
        <v>8932.31</v>
      </c>
      <c r="H45" s="38">
        <f>(G45/F45)*100</f>
        <v>84.907889733840307</v>
      </c>
      <c r="I45" s="47">
        <f>SUM(I43:I44)</f>
        <v>1082</v>
      </c>
      <c r="J45" s="46">
        <v>381.84</v>
      </c>
      <c r="K45" s="38">
        <f>(J45/I45)*100</f>
        <v>35.290203327171902</v>
      </c>
      <c r="L45" s="47">
        <f>SUM(L43:L44)</f>
        <v>39228</v>
      </c>
      <c r="M45" s="46">
        <v>29672.36</v>
      </c>
      <c r="N45" s="38">
        <f>(M45/L45)*100</f>
        <v>75.640766799225048</v>
      </c>
      <c r="O45" s="47">
        <f>SUM(O43:O44)</f>
        <v>1500</v>
      </c>
      <c r="P45" s="46">
        <v>1801.36</v>
      </c>
      <c r="Q45" s="38">
        <f>(P45/O45)*100</f>
        <v>120.09066666666666</v>
      </c>
      <c r="R45" s="47">
        <f>SUM(R43:R44)</f>
        <v>40728</v>
      </c>
      <c r="S45" s="46">
        <v>31473.72</v>
      </c>
      <c r="T45" s="38">
        <f>(S45/R45)*100</f>
        <v>77.277843252799059</v>
      </c>
    </row>
    <row r="46" spans="1:20" ht="17.100000000000001" customHeight="1" x14ac:dyDescent="0.25">
      <c r="A46" s="36"/>
      <c r="B46" s="37" t="s">
        <v>50</v>
      </c>
      <c r="C46" s="47"/>
      <c r="D46" s="46" t="s">
        <v>19</v>
      </c>
      <c r="E46" s="39"/>
      <c r="F46" s="47"/>
      <c r="G46" s="46" t="s">
        <v>19</v>
      </c>
      <c r="H46" s="39"/>
      <c r="I46" s="47"/>
      <c r="J46" s="46" t="s">
        <v>19</v>
      </c>
      <c r="K46" s="39"/>
      <c r="L46" s="47"/>
      <c r="M46" s="46" t="s">
        <v>19</v>
      </c>
      <c r="N46" s="36"/>
      <c r="O46" s="47"/>
      <c r="P46" s="46" t="s">
        <v>19</v>
      </c>
      <c r="Q46" s="36"/>
      <c r="R46" s="47"/>
      <c r="S46" s="46" t="s">
        <v>19</v>
      </c>
      <c r="T46" s="39"/>
    </row>
    <row r="47" spans="1:20" ht="17.100000000000001" customHeight="1" x14ac:dyDescent="0.25">
      <c r="A47" s="33">
        <v>30</v>
      </c>
      <c r="B47" s="34" t="s">
        <v>51</v>
      </c>
      <c r="C47" s="48">
        <v>381</v>
      </c>
      <c r="D47" s="45">
        <v>293.52</v>
      </c>
      <c r="E47" s="35">
        <f t="shared" ref="E47:E53" si="18">(D47/C47)*100</f>
        <v>77.039370078740149</v>
      </c>
      <c r="F47" s="48">
        <v>367</v>
      </c>
      <c r="G47" s="45">
        <v>149.1</v>
      </c>
      <c r="H47" s="35">
        <f t="shared" ref="H47:H53" si="19">(G47/F47)*100</f>
        <v>40.626702997275203</v>
      </c>
      <c r="I47" s="48">
        <v>60</v>
      </c>
      <c r="J47" s="45">
        <v>69.62</v>
      </c>
      <c r="K47" s="35">
        <f t="shared" ref="K47:K53" si="20">(J47/I47)*100</f>
        <v>116.03333333333335</v>
      </c>
      <c r="L47" s="48">
        <v>808</v>
      </c>
      <c r="M47" s="45">
        <v>512.24</v>
      </c>
      <c r="N47" s="35">
        <f t="shared" ref="N47:N53" si="21">(M47/L47)*100</f>
        <v>63.396039603960396</v>
      </c>
      <c r="O47" s="48">
        <v>150</v>
      </c>
      <c r="P47" s="45">
        <v>98.54</v>
      </c>
      <c r="Q47" s="35">
        <f t="shared" ref="Q47:Q53" si="22">(P47/O47)*100</f>
        <v>65.693333333333342</v>
      </c>
      <c r="R47" s="48">
        <v>958</v>
      </c>
      <c r="S47" s="45">
        <v>610.78</v>
      </c>
      <c r="T47" s="35">
        <f t="shared" ref="T47:T53" si="23">(S47/R47)*100</f>
        <v>63.755741127348642</v>
      </c>
    </row>
    <row r="48" spans="1:20" ht="17.100000000000001" customHeight="1" x14ac:dyDescent="0.25">
      <c r="A48" s="33">
        <v>31</v>
      </c>
      <c r="B48" s="34" t="s">
        <v>52</v>
      </c>
      <c r="C48" s="48">
        <v>710</v>
      </c>
      <c r="D48" s="45">
        <v>1250.8599999999999</v>
      </c>
      <c r="E48" s="35">
        <f t="shared" si="18"/>
        <v>176.17746478873238</v>
      </c>
      <c r="F48" s="48">
        <v>1482</v>
      </c>
      <c r="G48" s="45">
        <v>215.96</v>
      </c>
      <c r="H48" s="35">
        <f t="shared" si="19"/>
        <v>14.572199730094468</v>
      </c>
      <c r="I48" s="48">
        <v>110</v>
      </c>
      <c r="J48" s="45">
        <v>313.29000000000002</v>
      </c>
      <c r="K48" s="35">
        <f t="shared" si="20"/>
        <v>284.80909090909091</v>
      </c>
      <c r="L48" s="48">
        <v>2302</v>
      </c>
      <c r="M48" s="45">
        <v>1780.11</v>
      </c>
      <c r="N48" s="35">
        <f t="shared" si="21"/>
        <v>77.328844483058205</v>
      </c>
      <c r="O48" s="48">
        <v>155</v>
      </c>
      <c r="P48" s="45">
        <v>426.04</v>
      </c>
      <c r="Q48" s="35">
        <f t="shared" si="22"/>
        <v>274.86451612903227</v>
      </c>
      <c r="R48" s="48">
        <v>2457</v>
      </c>
      <c r="S48" s="45">
        <v>2206.15</v>
      </c>
      <c r="T48" s="35">
        <f t="shared" si="23"/>
        <v>89.790394790394785</v>
      </c>
    </row>
    <row r="49" spans="1:20" ht="17.100000000000001" customHeight="1" x14ac:dyDescent="0.25">
      <c r="A49" s="33">
        <v>32</v>
      </c>
      <c r="B49" s="34" t="s">
        <v>53</v>
      </c>
      <c r="C49" s="48">
        <v>3952</v>
      </c>
      <c r="D49" s="45">
        <v>2056.04</v>
      </c>
      <c r="E49" s="35">
        <f t="shared" si="18"/>
        <v>52.025303643724698</v>
      </c>
      <c r="F49" s="48">
        <v>3865</v>
      </c>
      <c r="G49" s="45">
        <v>209.95</v>
      </c>
      <c r="H49" s="35">
        <f t="shared" si="19"/>
        <v>5.4320827943078909</v>
      </c>
      <c r="I49" s="48">
        <v>1115</v>
      </c>
      <c r="J49" s="45">
        <v>367.49</v>
      </c>
      <c r="K49" s="35">
        <f t="shared" si="20"/>
        <v>32.958744394618833</v>
      </c>
      <c r="L49" s="48">
        <v>8932</v>
      </c>
      <c r="M49" s="45">
        <v>2633.48</v>
      </c>
      <c r="N49" s="35">
        <f t="shared" si="21"/>
        <v>29.483654276757726</v>
      </c>
      <c r="O49" s="48">
        <v>410</v>
      </c>
      <c r="P49" s="45">
        <v>488.69</v>
      </c>
      <c r="Q49" s="35">
        <f t="shared" si="22"/>
        <v>119.19268292682928</v>
      </c>
      <c r="R49" s="48">
        <v>9342</v>
      </c>
      <c r="S49" s="45">
        <v>3122.17</v>
      </c>
      <c r="T49" s="35">
        <f t="shared" si="23"/>
        <v>33.420787839862989</v>
      </c>
    </row>
    <row r="50" spans="1:20" ht="17.100000000000001" customHeight="1" x14ac:dyDescent="0.25">
      <c r="A50" s="33">
        <v>33</v>
      </c>
      <c r="B50" s="34" t="s">
        <v>54</v>
      </c>
      <c r="C50" s="48">
        <v>220</v>
      </c>
      <c r="D50" s="45">
        <v>235.03</v>
      </c>
      <c r="E50" s="35">
        <f t="shared" si="18"/>
        <v>106.83181818181818</v>
      </c>
      <c r="F50" s="48">
        <v>156</v>
      </c>
      <c r="G50" s="45">
        <v>49.21</v>
      </c>
      <c r="H50" s="35">
        <f t="shared" si="19"/>
        <v>31.544871794871792</v>
      </c>
      <c r="I50" s="48">
        <v>160</v>
      </c>
      <c r="J50" s="45">
        <v>169.77</v>
      </c>
      <c r="K50" s="35">
        <f t="shared" si="20"/>
        <v>106.10625</v>
      </c>
      <c r="L50" s="48">
        <v>536</v>
      </c>
      <c r="M50" s="45">
        <v>454.02</v>
      </c>
      <c r="N50" s="35">
        <f t="shared" si="21"/>
        <v>84.705223880597018</v>
      </c>
      <c r="O50" s="48">
        <v>40</v>
      </c>
      <c r="P50" s="45">
        <v>50.08</v>
      </c>
      <c r="Q50" s="35">
        <f t="shared" si="22"/>
        <v>125.2</v>
      </c>
      <c r="R50" s="48">
        <v>576</v>
      </c>
      <c r="S50" s="45">
        <v>504.1</v>
      </c>
      <c r="T50" s="35">
        <f t="shared" si="23"/>
        <v>87.517361111111114</v>
      </c>
    </row>
    <row r="51" spans="1:20" ht="17.100000000000001" customHeight="1" x14ac:dyDescent="0.25">
      <c r="A51" s="33">
        <v>34</v>
      </c>
      <c r="B51" s="34" t="s">
        <v>55</v>
      </c>
      <c r="C51" s="48">
        <v>460</v>
      </c>
      <c r="D51" s="45">
        <v>329.09</v>
      </c>
      <c r="E51" s="35">
        <f t="shared" si="18"/>
        <v>71.541304347826085</v>
      </c>
      <c r="F51" s="48">
        <v>445</v>
      </c>
      <c r="G51" s="45">
        <v>15.63</v>
      </c>
      <c r="H51" s="35">
        <f t="shared" si="19"/>
        <v>3.5123595505617979</v>
      </c>
      <c r="I51" s="48">
        <v>65</v>
      </c>
      <c r="J51" s="45">
        <v>7.13</v>
      </c>
      <c r="K51" s="35">
        <f t="shared" si="20"/>
        <v>10.969230769230769</v>
      </c>
      <c r="L51" s="48">
        <v>970</v>
      </c>
      <c r="M51" s="45">
        <v>351.85</v>
      </c>
      <c r="N51" s="35">
        <f t="shared" si="21"/>
        <v>36.273195876288661</v>
      </c>
      <c r="O51" s="48">
        <v>152</v>
      </c>
      <c r="P51" s="45">
        <v>114.65</v>
      </c>
      <c r="Q51" s="35">
        <f t="shared" si="22"/>
        <v>75.42763157894737</v>
      </c>
      <c r="R51" s="48">
        <v>1122</v>
      </c>
      <c r="S51" s="45">
        <v>466.5</v>
      </c>
      <c r="T51" s="35">
        <f t="shared" si="23"/>
        <v>41.577540106951872</v>
      </c>
    </row>
    <row r="52" spans="1:20" ht="17.100000000000001" customHeight="1" x14ac:dyDescent="0.25">
      <c r="A52" s="36" t="s">
        <v>19</v>
      </c>
      <c r="B52" s="37" t="s">
        <v>56</v>
      </c>
      <c r="C52" s="47">
        <f>SUM(C46:C51)</f>
        <v>5723</v>
      </c>
      <c r="D52" s="46">
        <v>4164.54</v>
      </c>
      <c r="E52" s="38">
        <f t="shared" si="18"/>
        <v>72.768478070941811</v>
      </c>
      <c r="F52" s="47">
        <f>SUM(F46:F51)</f>
        <v>6315</v>
      </c>
      <c r="G52" s="46">
        <v>639.86</v>
      </c>
      <c r="H52" s="38">
        <f t="shared" si="19"/>
        <v>10.132383214568488</v>
      </c>
      <c r="I52" s="47">
        <f>SUM(I46:I51)</f>
        <v>1510</v>
      </c>
      <c r="J52" s="46">
        <v>927.3</v>
      </c>
      <c r="K52" s="38">
        <f t="shared" si="20"/>
        <v>61.410596026490062</v>
      </c>
      <c r="L52" s="47">
        <f>SUM(L46:L51)</f>
        <v>13548</v>
      </c>
      <c r="M52" s="46">
        <v>5731.7</v>
      </c>
      <c r="N52" s="38">
        <f t="shared" si="21"/>
        <v>42.306613522291116</v>
      </c>
      <c r="O52" s="47">
        <f>SUM(O46:O51)</f>
        <v>907</v>
      </c>
      <c r="P52" s="46">
        <v>1178</v>
      </c>
      <c r="Q52" s="38">
        <f t="shared" si="22"/>
        <v>129.87872105843442</v>
      </c>
      <c r="R52" s="47">
        <f>SUM(R46:R51)</f>
        <v>14455</v>
      </c>
      <c r="S52" s="46">
        <v>6909.7</v>
      </c>
      <c r="T52" s="38">
        <f t="shared" si="23"/>
        <v>47.801452784503631</v>
      </c>
    </row>
    <row r="53" spans="1:20" ht="17.100000000000001" customHeight="1" x14ac:dyDescent="0.25">
      <c r="A53" s="36"/>
      <c r="B53" s="37" t="s">
        <v>7</v>
      </c>
      <c r="C53" s="47">
        <f>SUM(C39,C42,C45,C52)</f>
        <v>112000</v>
      </c>
      <c r="D53" s="46">
        <v>76193.87</v>
      </c>
      <c r="E53" s="38">
        <f t="shared" si="18"/>
        <v>68.030241071428563</v>
      </c>
      <c r="F53" s="47">
        <f>SUM(F39,F42,F45,F52)</f>
        <v>119000</v>
      </c>
      <c r="G53" s="46">
        <v>100275.08</v>
      </c>
      <c r="H53" s="38">
        <f t="shared" si="19"/>
        <v>84.264773109243691</v>
      </c>
      <c r="I53" s="47">
        <f>SUM(I39,I42,I45,I52)</f>
        <v>9000</v>
      </c>
      <c r="J53" s="46">
        <v>5570.08</v>
      </c>
      <c r="K53" s="38">
        <f t="shared" si="20"/>
        <v>61.88977777777778</v>
      </c>
      <c r="L53" s="47">
        <f>SUM(L39,L42,L45,L52)</f>
        <v>240000</v>
      </c>
      <c r="M53" s="46">
        <v>182039.02</v>
      </c>
      <c r="N53" s="38">
        <f t="shared" si="21"/>
        <v>75.849591666666655</v>
      </c>
      <c r="O53" s="47">
        <f>SUM(O39,O42,O45,O52)</f>
        <v>96000</v>
      </c>
      <c r="P53" s="46">
        <v>102591.75</v>
      </c>
      <c r="Q53" s="38">
        <f t="shared" si="22"/>
        <v>106.86640624999998</v>
      </c>
      <c r="R53" s="47">
        <f>SUM(R39,R42,R45,R52)</f>
        <v>336000</v>
      </c>
      <c r="S53" s="46">
        <v>284630.77</v>
      </c>
      <c r="T53" s="38">
        <f t="shared" si="23"/>
        <v>84.711538690476189</v>
      </c>
    </row>
    <row r="57" spans="1:20" x14ac:dyDescent="0.25">
      <c r="B57" s="40"/>
    </row>
  </sheetData>
  <mergeCells count="12">
    <mergeCell ref="A1:T1"/>
    <mergeCell ref="A2:T2"/>
    <mergeCell ref="A3:T3"/>
    <mergeCell ref="A4:T4"/>
    <mergeCell ref="A5:A6"/>
    <mergeCell ref="B5:B6"/>
    <mergeCell ref="C5:E5"/>
    <mergeCell ref="F5:H5"/>
    <mergeCell ref="I5:K5"/>
    <mergeCell ref="L5:N5"/>
    <mergeCell ref="O5:Q5"/>
    <mergeCell ref="R5:T5"/>
  </mergeCells>
  <pageMargins left="0.43307086614173229" right="0.19685039370078741" top="0.19685039370078741" bottom="0.19685039370078741" header="0.15748031496062992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opLeftCell="A31" workbookViewId="0">
      <selection activeCell="B51" sqref="B51"/>
    </sheetView>
  </sheetViews>
  <sheetFormatPr defaultRowHeight="15" x14ac:dyDescent="0.25"/>
  <cols>
    <col min="1" max="1" width="5.42578125" customWidth="1"/>
    <col min="2" max="2" width="24" customWidth="1"/>
    <col min="3" max="10" width="12.85546875" customWidth="1"/>
  </cols>
  <sheetData>
    <row r="1" spans="1:10" ht="2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25">
      <c r="A2" s="62" t="s">
        <v>57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x14ac:dyDescent="0.3">
      <c r="A3" s="63" t="str">
        <f>Bankwise!A3</f>
        <v xml:space="preserve">BANK WISE PERFORMANCE : ANNUAL CREDIT PLAN (ACP) FY 2025 - 26 AS ON 31.03.2026 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18.75" x14ac:dyDescent="0.3">
      <c r="A4" s="66" t="s">
        <v>58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45" customHeight="1" x14ac:dyDescent="0.25">
      <c r="A5" s="16" t="s">
        <v>1</v>
      </c>
      <c r="B5" s="17" t="s">
        <v>59</v>
      </c>
      <c r="C5" s="58" t="s">
        <v>60</v>
      </c>
      <c r="D5" s="58"/>
      <c r="E5" s="58"/>
      <c r="F5" s="67" t="s">
        <v>61</v>
      </c>
      <c r="G5" s="67"/>
      <c r="H5" s="67"/>
      <c r="I5" s="67" t="s">
        <v>62</v>
      </c>
      <c r="J5" s="67"/>
    </row>
    <row r="6" spans="1:10" x14ac:dyDescent="0.25">
      <c r="A6" s="16"/>
      <c r="B6" s="17"/>
      <c r="C6" s="16" t="s">
        <v>8</v>
      </c>
      <c r="D6" s="16" t="s">
        <v>9</v>
      </c>
      <c r="E6" s="17" t="s">
        <v>10</v>
      </c>
      <c r="F6" s="16" t="s">
        <v>8</v>
      </c>
      <c r="G6" s="16" t="s">
        <v>9</v>
      </c>
      <c r="H6" s="17" t="s">
        <v>10</v>
      </c>
      <c r="I6" s="17" t="s">
        <v>63</v>
      </c>
      <c r="J6" s="3" t="s">
        <v>9</v>
      </c>
    </row>
    <row r="7" spans="1:10" x14ac:dyDescent="0.25">
      <c r="A7" s="18"/>
      <c r="B7" s="18" t="s">
        <v>11</v>
      </c>
      <c r="C7" s="19"/>
      <c r="D7" s="19"/>
      <c r="E7" s="19"/>
      <c r="F7" s="19"/>
      <c r="G7" s="19"/>
      <c r="H7" s="19"/>
      <c r="I7" s="19"/>
      <c r="J7" s="19"/>
    </row>
    <row r="8" spans="1:10" x14ac:dyDescent="0.25">
      <c r="A8" s="1">
        <v>1</v>
      </c>
      <c r="B8" s="1" t="e">
        <f>Bankwise!#REF!</f>
        <v>#REF!</v>
      </c>
      <c r="C8" s="4"/>
      <c r="D8" s="4"/>
      <c r="E8" s="5" t="e">
        <f t="shared" ref="E8:E55" si="0">SUM(D8/C8)</f>
        <v>#DIV/0!</v>
      </c>
      <c r="F8" s="4" t="e">
        <f>Bankwise!#REF!</f>
        <v>#REF!</v>
      </c>
      <c r="G8" s="4" t="e">
        <f>Bankwise!#REF!</f>
        <v>#REF!</v>
      </c>
      <c r="H8" s="5" t="e">
        <f t="shared" ref="H8:H55" si="1">SUM(G8/F8)</f>
        <v>#REF!</v>
      </c>
      <c r="I8" s="6" t="e">
        <f>(F8-C8)/C8</f>
        <v>#REF!</v>
      </c>
      <c r="J8" s="6" t="e">
        <f>(G8-D8)/D8</f>
        <v>#REF!</v>
      </c>
    </row>
    <row r="9" spans="1:10" x14ac:dyDescent="0.25">
      <c r="A9" s="1">
        <v>2</v>
      </c>
      <c r="B9" s="1" t="e">
        <f>Bankwise!#REF!</f>
        <v>#REF!</v>
      </c>
      <c r="C9" s="4"/>
      <c r="D9" s="4"/>
      <c r="E9" s="5" t="e">
        <f t="shared" si="0"/>
        <v>#DIV/0!</v>
      </c>
      <c r="F9" s="4" t="e">
        <f>Bankwise!#REF!</f>
        <v>#REF!</v>
      </c>
      <c r="G9" s="4" t="e">
        <f>Bankwise!#REF!</f>
        <v>#REF!</v>
      </c>
      <c r="H9" s="5" t="e">
        <f t="shared" si="1"/>
        <v>#REF!</v>
      </c>
      <c r="I9" s="6" t="e">
        <f t="shared" ref="I9:J55" si="2">(F9-C9)/C9</f>
        <v>#REF!</v>
      </c>
      <c r="J9" s="6" t="e">
        <f t="shared" si="2"/>
        <v>#REF!</v>
      </c>
    </row>
    <row r="10" spans="1:10" x14ac:dyDescent="0.25">
      <c r="A10" s="1">
        <v>3</v>
      </c>
      <c r="B10" s="1" t="e">
        <f>Bankwise!#REF!</f>
        <v>#REF!</v>
      </c>
      <c r="C10" s="4"/>
      <c r="D10" s="4"/>
      <c r="E10" s="5" t="e">
        <f t="shared" si="0"/>
        <v>#DIV/0!</v>
      </c>
      <c r="F10" s="4" t="e">
        <f>Bankwise!#REF!</f>
        <v>#REF!</v>
      </c>
      <c r="G10" s="4" t="e">
        <f>Bankwise!#REF!</f>
        <v>#REF!</v>
      </c>
      <c r="H10" s="5" t="e">
        <f t="shared" si="1"/>
        <v>#REF!</v>
      </c>
      <c r="I10" s="6" t="e">
        <f t="shared" si="2"/>
        <v>#REF!</v>
      </c>
      <c r="J10" s="6" t="e">
        <f t="shared" si="2"/>
        <v>#REF!</v>
      </c>
    </row>
    <row r="11" spans="1:10" x14ac:dyDescent="0.25">
      <c r="A11" s="1">
        <v>4</v>
      </c>
      <c r="B11" s="1" t="e">
        <f>Bankwise!#REF!</f>
        <v>#REF!</v>
      </c>
      <c r="C11" s="4"/>
      <c r="D11" s="4"/>
      <c r="E11" s="5" t="e">
        <f t="shared" si="0"/>
        <v>#DIV/0!</v>
      </c>
      <c r="F11" s="4" t="e">
        <f>Bankwise!#REF!</f>
        <v>#REF!</v>
      </c>
      <c r="G11" s="4" t="e">
        <f>Bankwise!#REF!</f>
        <v>#REF!</v>
      </c>
      <c r="H11" s="5" t="e">
        <f t="shared" si="1"/>
        <v>#REF!</v>
      </c>
      <c r="I11" s="6" t="e">
        <f t="shared" si="2"/>
        <v>#REF!</v>
      </c>
      <c r="J11" s="6" t="e">
        <f t="shared" si="2"/>
        <v>#REF!</v>
      </c>
    </row>
    <row r="12" spans="1:10" x14ac:dyDescent="0.25">
      <c r="A12" s="1">
        <v>5</v>
      </c>
      <c r="B12" s="1" t="e">
        <f>Bankwise!#REF!</f>
        <v>#REF!</v>
      </c>
      <c r="C12" s="4"/>
      <c r="D12" s="4"/>
      <c r="E12" s="5" t="e">
        <f t="shared" si="0"/>
        <v>#DIV/0!</v>
      </c>
      <c r="F12" s="4" t="e">
        <f>Bankwise!#REF!</f>
        <v>#REF!</v>
      </c>
      <c r="G12" s="4" t="e">
        <f>Bankwise!#REF!</f>
        <v>#REF!</v>
      </c>
      <c r="H12" s="5" t="e">
        <f t="shared" si="1"/>
        <v>#REF!</v>
      </c>
      <c r="I12" s="6" t="e">
        <f t="shared" si="2"/>
        <v>#REF!</v>
      </c>
      <c r="J12" s="6" t="e">
        <f t="shared" si="2"/>
        <v>#REF!</v>
      </c>
    </row>
    <row r="13" spans="1:10" x14ac:dyDescent="0.25">
      <c r="A13" s="1">
        <v>6</v>
      </c>
      <c r="B13" s="1" t="e">
        <f>Bankwise!#REF!</f>
        <v>#REF!</v>
      </c>
      <c r="C13" s="4"/>
      <c r="D13" s="4"/>
      <c r="E13" s="5" t="e">
        <f t="shared" si="0"/>
        <v>#DIV/0!</v>
      </c>
      <c r="F13" s="4" t="e">
        <f>Bankwise!#REF!</f>
        <v>#REF!</v>
      </c>
      <c r="G13" s="4" t="e">
        <f>Bankwise!#REF!</f>
        <v>#REF!</v>
      </c>
      <c r="H13" s="5" t="e">
        <f t="shared" si="1"/>
        <v>#REF!</v>
      </c>
      <c r="I13" s="6" t="e">
        <f t="shared" si="2"/>
        <v>#REF!</v>
      </c>
      <c r="J13" s="6" t="e">
        <f t="shared" si="2"/>
        <v>#REF!</v>
      </c>
    </row>
    <row r="14" spans="1:10" x14ac:dyDescent="0.25">
      <c r="A14" s="1">
        <v>7</v>
      </c>
      <c r="B14" s="1" t="e">
        <f>Bankwise!#REF!</f>
        <v>#REF!</v>
      </c>
      <c r="C14" s="4"/>
      <c r="D14" s="4"/>
      <c r="E14" s="5" t="e">
        <f t="shared" si="0"/>
        <v>#DIV/0!</v>
      </c>
      <c r="F14" s="4" t="e">
        <f>Bankwise!#REF!</f>
        <v>#REF!</v>
      </c>
      <c r="G14" s="4" t="e">
        <f>Bankwise!#REF!</f>
        <v>#REF!</v>
      </c>
      <c r="H14" s="5" t="e">
        <f t="shared" si="1"/>
        <v>#REF!</v>
      </c>
      <c r="I14" s="6" t="e">
        <f t="shared" si="2"/>
        <v>#REF!</v>
      </c>
      <c r="J14" s="6" t="e">
        <f t="shared" si="2"/>
        <v>#REF!</v>
      </c>
    </row>
    <row r="15" spans="1:10" x14ac:dyDescent="0.25">
      <c r="A15" s="1"/>
      <c r="B15" s="2" t="s">
        <v>64</v>
      </c>
      <c r="C15" s="5"/>
      <c r="D15" s="5"/>
      <c r="E15" s="5"/>
      <c r="F15" s="4"/>
      <c r="G15" s="4"/>
      <c r="H15" s="5"/>
      <c r="I15" s="5"/>
      <c r="J15" s="5"/>
    </row>
    <row r="16" spans="1:10" x14ac:dyDescent="0.25">
      <c r="A16" s="1">
        <v>8</v>
      </c>
      <c r="B16" s="1" t="e">
        <f>Bankwise!#REF!</f>
        <v>#REF!</v>
      </c>
      <c r="C16" s="4"/>
      <c r="D16" s="4"/>
      <c r="E16" s="5" t="e">
        <f t="shared" si="0"/>
        <v>#DIV/0!</v>
      </c>
      <c r="F16" s="4" t="e">
        <f>Bankwise!#REF!</f>
        <v>#REF!</v>
      </c>
      <c r="G16" s="4" t="e">
        <f>Bankwise!#REF!</f>
        <v>#REF!</v>
      </c>
      <c r="H16" s="5" t="e">
        <f t="shared" si="1"/>
        <v>#REF!</v>
      </c>
      <c r="I16" s="6" t="e">
        <f t="shared" si="2"/>
        <v>#REF!</v>
      </c>
      <c r="J16" s="6" t="e">
        <f t="shared" si="2"/>
        <v>#REF!</v>
      </c>
    </row>
    <row r="17" spans="1:10" x14ac:dyDescent="0.25">
      <c r="A17" s="1">
        <v>9</v>
      </c>
      <c r="B17" s="1" t="e">
        <f>Bankwise!#REF!</f>
        <v>#REF!</v>
      </c>
      <c r="C17" s="4"/>
      <c r="D17" s="4"/>
      <c r="E17" s="5" t="e">
        <f t="shared" si="0"/>
        <v>#DIV/0!</v>
      </c>
      <c r="F17" s="4" t="e">
        <f>Bankwise!#REF!</f>
        <v>#REF!</v>
      </c>
      <c r="G17" s="4" t="e">
        <f>Bankwise!#REF!</f>
        <v>#REF!</v>
      </c>
      <c r="H17" s="5" t="e">
        <f t="shared" si="1"/>
        <v>#REF!</v>
      </c>
      <c r="I17" s="6" t="e">
        <f t="shared" si="2"/>
        <v>#REF!</v>
      </c>
      <c r="J17" s="6" t="e">
        <f t="shared" si="2"/>
        <v>#REF!</v>
      </c>
    </row>
    <row r="18" spans="1:10" x14ac:dyDescent="0.25">
      <c r="A18" s="1">
        <v>10</v>
      </c>
      <c r="B18" s="1" t="e">
        <f>Bankwise!#REF!</f>
        <v>#REF!</v>
      </c>
      <c r="C18" s="4"/>
      <c r="D18" s="4"/>
      <c r="E18" s="5" t="e">
        <f t="shared" si="0"/>
        <v>#DIV/0!</v>
      </c>
      <c r="F18" s="4" t="e">
        <f>Bankwise!#REF!</f>
        <v>#REF!</v>
      </c>
      <c r="G18" s="4" t="e">
        <f>Bankwise!#REF!</f>
        <v>#REF!</v>
      </c>
      <c r="H18" s="5" t="e">
        <f t="shared" si="1"/>
        <v>#REF!</v>
      </c>
      <c r="I18" s="6" t="e">
        <f t="shared" si="2"/>
        <v>#REF!</v>
      </c>
      <c r="J18" s="6" t="e">
        <f t="shared" si="2"/>
        <v>#REF!</v>
      </c>
    </row>
    <row r="19" spans="1:10" x14ac:dyDescent="0.25">
      <c r="A19" s="1">
        <v>11</v>
      </c>
      <c r="B19" s="1" t="e">
        <f>Bankwise!#REF!</f>
        <v>#REF!</v>
      </c>
      <c r="C19" s="4"/>
      <c r="D19" s="4"/>
      <c r="E19" s="5" t="e">
        <f t="shared" si="0"/>
        <v>#DIV/0!</v>
      </c>
      <c r="F19" s="4" t="e">
        <f>Bankwise!#REF!</f>
        <v>#REF!</v>
      </c>
      <c r="G19" s="4" t="e">
        <f>Bankwise!#REF!</f>
        <v>#REF!</v>
      </c>
      <c r="H19" s="5" t="e">
        <f t="shared" si="1"/>
        <v>#REF!</v>
      </c>
      <c r="I19" s="6" t="e">
        <f t="shared" si="2"/>
        <v>#REF!</v>
      </c>
      <c r="J19" s="6" t="e">
        <f t="shared" si="2"/>
        <v>#REF!</v>
      </c>
    </row>
    <row r="20" spans="1:10" x14ac:dyDescent="0.25">
      <c r="A20" s="1">
        <v>12</v>
      </c>
      <c r="B20" s="1" t="e">
        <f>Bankwise!#REF!</f>
        <v>#REF!</v>
      </c>
      <c r="C20" s="4"/>
      <c r="D20" s="4"/>
      <c r="E20" s="5" t="e">
        <f t="shared" si="0"/>
        <v>#DIV/0!</v>
      </c>
      <c r="F20" s="4" t="e">
        <f>Bankwise!#REF!</f>
        <v>#REF!</v>
      </c>
      <c r="G20" s="4" t="e">
        <f>Bankwise!#REF!</f>
        <v>#REF!</v>
      </c>
      <c r="H20" s="5" t="e">
        <f t="shared" si="1"/>
        <v>#REF!</v>
      </c>
      <c r="I20" s="6" t="e">
        <f t="shared" si="2"/>
        <v>#REF!</v>
      </c>
      <c r="J20" s="6" t="e">
        <f t="shared" si="2"/>
        <v>#REF!</v>
      </c>
    </row>
    <row r="21" spans="1:10" x14ac:dyDescent="0.25">
      <c r="A21" s="1">
        <v>13</v>
      </c>
      <c r="B21" s="1" t="e">
        <f>Bankwise!#REF!</f>
        <v>#REF!</v>
      </c>
      <c r="C21" s="4"/>
      <c r="D21" s="4"/>
      <c r="E21" s="5" t="e">
        <f t="shared" si="0"/>
        <v>#DIV/0!</v>
      </c>
      <c r="F21" s="4" t="e">
        <f>Bankwise!#REF!</f>
        <v>#REF!</v>
      </c>
      <c r="G21" s="4" t="e">
        <f>Bankwise!#REF!</f>
        <v>#REF!</v>
      </c>
      <c r="H21" s="5" t="e">
        <f t="shared" si="1"/>
        <v>#REF!</v>
      </c>
      <c r="I21" s="6" t="e">
        <f t="shared" si="2"/>
        <v>#REF!</v>
      </c>
      <c r="J21" s="6" t="e">
        <f t="shared" si="2"/>
        <v>#REF!</v>
      </c>
    </row>
    <row r="22" spans="1:10" x14ac:dyDescent="0.25">
      <c r="A22" s="1">
        <v>14</v>
      </c>
      <c r="B22" s="1" t="e">
        <f>Bankwise!#REF!</f>
        <v>#REF!</v>
      </c>
      <c r="C22" s="4"/>
      <c r="D22" s="4"/>
      <c r="E22" s="5" t="e">
        <f t="shared" si="0"/>
        <v>#DIV/0!</v>
      </c>
      <c r="F22" s="4" t="e">
        <f>Bankwise!#REF!</f>
        <v>#REF!</v>
      </c>
      <c r="G22" s="4" t="e">
        <f>Bankwise!#REF!</f>
        <v>#REF!</v>
      </c>
      <c r="H22" s="5" t="e">
        <f t="shared" si="1"/>
        <v>#REF!</v>
      </c>
      <c r="I22" s="6" t="e">
        <f t="shared" si="2"/>
        <v>#REF!</v>
      </c>
      <c r="J22" s="6" t="e">
        <f t="shared" si="2"/>
        <v>#REF!</v>
      </c>
    </row>
    <row r="23" spans="1:10" x14ac:dyDescent="0.25">
      <c r="A23" s="1">
        <v>15</v>
      </c>
      <c r="B23" s="1" t="e">
        <f>Bankwise!#REF!</f>
        <v>#REF!</v>
      </c>
      <c r="C23" s="4"/>
      <c r="D23" s="4"/>
      <c r="E23" s="5" t="e">
        <f t="shared" si="0"/>
        <v>#DIV/0!</v>
      </c>
      <c r="F23" s="4" t="e">
        <f>Bankwise!#REF!</f>
        <v>#REF!</v>
      </c>
      <c r="G23" s="4" t="e">
        <f>Bankwise!#REF!</f>
        <v>#REF!</v>
      </c>
      <c r="H23" s="5" t="e">
        <f t="shared" si="1"/>
        <v>#REF!</v>
      </c>
      <c r="I23" s="6" t="e">
        <f t="shared" si="2"/>
        <v>#REF!</v>
      </c>
      <c r="J23" s="6" t="e">
        <f t="shared" si="2"/>
        <v>#REF!</v>
      </c>
    </row>
    <row r="24" spans="1:10" x14ac:dyDescent="0.25">
      <c r="A24" s="1">
        <v>16</v>
      </c>
      <c r="B24" s="1" t="e">
        <f>Bankwise!#REF!</f>
        <v>#REF!</v>
      </c>
      <c r="C24" s="4"/>
      <c r="D24" s="4"/>
      <c r="E24" s="5" t="e">
        <f t="shared" si="0"/>
        <v>#DIV/0!</v>
      </c>
      <c r="F24" s="4" t="e">
        <f>Bankwise!#REF!</f>
        <v>#REF!</v>
      </c>
      <c r="G24" s="4" t="e">
        <f>Bankwise!#REF!</f>
        <v>#REF!</v>
      </c>
      <c r="H24" s="5" t="e">
        <f t="shared" si="1"/>
        <v>#REF!</v>
      </c>
      <c r="I24" s="6" t="e">
        <f t="shared" si="2"/>
        <v>#REF!</v>
      </c>
      <c r="J24" s="6" t="e">
        <f t="shared" si="2"/>
        <v>#REF!</v>
      </c>
    </row>
    <row r="25" spans="1:10" x14ac:dyDescent="0.25">
      <c r="A25" s="1">
        <v>17</v>
      </c>
      <c r="B25" s="1" t="e">
        <f>Bankwise!#REF!</f>
        <v>#REF!</v>
      </c>
      <c r="C25" s="4"/>
      <c r="D25" s="4"/>
      <c r="E25" s="5" t="e">
        <f t="shared" si="0"/>
        <v>#DIV/0!</v>
      </c>
      <c r="F25" s="4" t="e">
        <f>Bankwise!#REF!</f>
        <v>#REF!</v>
      </c>
      <c r="G25" s="4" t="e">
        <f>Bankwise!#REF!</f>
        <v>#REF!</v>
      </c>
      <c r="H25" s="5" t="e">
        <f t="shared" si="1"/>
        <v>#REF!</v>
      </c>
      <c r="I25" s="6" t="e">
        <f t="shared" si="2"/>
        <v>#REF!</v>
      </c>
      <c r="J25" s="6" t="e">
        <f t="shared" si="2"/>
        <v>#REF!</v>
      </c>
    </row>
    <row r="26" spans="1:10" x14ac:dyDescent="0.25">
      <c r="A26" s="1">
        <v>18</v>
      </c>
      <c r="B26" s="1" t="e">
        <f>Bankwise!#REF!</f>
        <v>#REF!</v>
      </c>
      <c r="C26" s="4"/>
      <c r="D26" s="4"/>
      <c r="E26" s="5" t="e">
        <f t="shared" si="0"/>
        <v>#DIV/0!</v>
      </c>
      <c r="F26" s="4" t="e">
        <f>Bankwise!#REF!</f>
        <v>#REF!</v>
      </c>
      <c r="G26" s="4" t="e">
        <f>Bankwise!#REF!</f>
        <v>#REF!</v>
      </c>
      <c r="H26" s="5" t="e">
        <f t="shared" si="1"/>
        <v>#REF!</v>
      </c>
      <c r="I26" s="6" t="e">
        <f t="shared" si="2"/>
        <v>#REF!</v>
      </c>
      <c r="J26" s="6" t="e">
        <f t="shared" si="2"/>
        <v>#REF!</v>
      </c>
    </row>
    <row r="27" spans="1:10" x14ac:dyDescent="0.25">
      <c r="A27" s="1">
        <v>19</v>
      </c>
      <c r="B27" s="1" t="e">
        <f>Bankwise!#REF!</f>
        <v>#REF!</v>
      </c>
      <c r="C27" s="4"/>
      <c r="D27" s="4"/>
      <c r="E27" s="5" t="e">
        <f t="shared" si="0"/>
        <v>#DIV/0!</v>
      </c>
      <c r="F27" s="4" t="e">
        <f>Bankwise!#REF!</f>
        <v>#REF!</v>
      </c>
      <c r="G27" s="4" t="e">
        <f>Bankwise!#REF!</f>
        <v>#REF!</v>
      </c>
      <c r="H27" s="5" t="e">
        <f t="shared" si="1"/>
        <v>#REF!</v>
      </c>
      <c r="I27" s="6" t="e">
        <f t="shared" si="2"/>
        <v>#REF!</v>
      </c>
      <c r="J27" s="6" t="e">
        <f t="shared" si="2"/>
        <v>#REF!</v>
      </c>
    </row>
    <row r="28" spans="1:10" x14ac:dyDescent="0.25">
      <c r="A28" s="1">
        <v>20</v>
      </c>
      <c r="B28" s="1" t="e">
        <f>Bankwise!#REF!</f>
        <v>#REF!</v>
      </c>
      <c r="C28" s="4"/>
      <c r="D28" s="4"/>
      <c r="E28" s="5" t="e">
        <f t="shared" si="0"/>
        <v>#DIV/0!</v>
      </c>
      <c r="F28" s="4" t="e">
        <f>Bankwise!#REF!</f>
        <v>#REF!</v>
      </c>
      <c r="G28" s="4" t="e">
        <f>Bankwise!#REF!</f>
        <v>#REF!</v>
      </c>
      <c r="H28" s="5" t="e">
        <f t="shared" si="1"/>
        <v>#REF!</v>
      </c>
      <c r="I28" s="6" t="e">
        <f t="shared" si="2"/>
        <v>#REF!</v>
      </c>
      <c r="J28" s="6" t="e">
        <f t="shared" si="2"/>
        <v>#REF!</v>
      </c>
    </row>
    <row r="29" spans="1:10" x14ac:dyDescent="0.25">
      <c r="A29" s="1">
        <v>21</v>
      </c>
      <c r="B29" s="1" t="e">
        <f>Bankwise!#REF!</f>
        <v>#REF!</v>
      </c>
      <c r="C29" s="4"/>
      <c r="D29" s="4"/>
      <c r="E29" s="5" t="e">
        <f t="shared" si="0"/>
        <v>#DIV/0!</v>
      </c>
      <c r="F29" s="4" t="e">
        <f>Bankwise!#REF!</f>
        <v>#REF!</v>
      </c>
      <c r="G29" s="4" t="e">
        <f>Bankwise!#REF!</f>
        <v>#REF!</v>
      </c>
      <c r="H29" s="5" t="e">
        <f t="shared" si="1"/>
        <v>#REF!</v>
      </c>
      <c r="I29" s="6" t="e">
        <f t="shared" si="2"/>
        <v>#REF!</v>
      </c>
      <c r="J29" s="6" t="e">
        <f t="shared" si="2"/>
        <v>#REF!</v>
      </c>
    </row>
    <row r="30" spans="1:10" x14ac:dyDescent="0.25">
      <c r="A30" s="1"/>
      <c r="B30" s="2" t="e">
        <f>Bankwise!#REF!</f>
        <v>#REF!</v>
      </c>
      <c r="C30" s="5"/>
      <c r="D30" s="5"/>
      <c r="E30" s="5"/>
      <c r="F30" s="4"/>
      <c r="G30" s="4"/>
      <c r="H30" s="5"/>
      <c r="I30" s="5"/>
      <c r="J30" s="6"/>
    </row>
    <row r="31" spans="1:10" x14ac:dyDescent="0.25">
      <c r="A31" s="1">
        <v>22</v>
      </c>
      <c r="B31" s="1" t="e">
        <f>Bankwise!#REF!</f>
        <v>#REF!</v>
      </c>
      <c r="C31" s="4"/>
      <c r="D31" s="4"/>
      <c r="E31" s="5" t="e">
        <f t="shared" si="0"/>
        <v>#DIV/0!</v>
      </c>
      <c r="F31" s="4" t="e">
        <f>Bankwise!#REF!</f>
        <v>#REF!</v>
      </c>
      <c r="G31" s="4" t="e">
        <f>Bankwise!#REF!</f>
        <v>#REF!</v>
      </c>
      <c r="H31" s="5" t="e">
        <f t="shared" si="1"/>
        <v>#REF!</v>
      </c>
      <c r="I31" s="6" t="e">
        <f t="shared" si="2"/>
        <v>#REF!</v>
      </c>
      <c r="J31" s="6" t="e">
        <f t="shared" si="2"/>
        <v>#REF!</v>
      </c>
    </row>
    <row r="32" spans="1:10" x14ac:dyDescent="0.25">
      <c r="A32" s="1">
        <v>23</v>
      </c>
      <c r="B32" s="1" t="e">
        <f>Bankwise!#REF!</f>
        <v>#REF!</v>
      </c>
      <c r="C32" s="4"/>
      <c r="D32" s="4"/>
      <c r="E32" s="5" t="e">
        <f t="shared" si="0"/>
        <v>#DIV/0!</v>
      </c>
      <c r="F32" s="4" t="e">
        <f>Bankwise!#REF!</f>
        <v>#REF!</v>
      </c>
      <c r="G32" s="4" t="e">
        <f>Bankwise!#REF!</f>
        <v>#REF!</v>
      </c>
      <c r="H32" s="5" t="e">
        <f t="shared" si="1"/>
        <v>#REF!</v>
      </c>
      <c r="I32" s="6" t="e">
        <f t="shared" si="2"/>
        <v>#REF!</v>
      </c>
      <c r="J32" s="6" t="e">
        <f t="shared" si="2"/>
        <v>#REF!</v>
      </c>
    </row>
    <row r="33" spans="1:10" x14ac:dyDescent="0.25">
      <c r="A33" s="1">
        <v>24</v>
      </c>
      <c r="B33" s="1" t="e">
        <f>Bankwise!#REF!</f>
        <v>#REF!</v>
      </c>
      <c r="C33" s="4"/>
      <c r="D33" s="4"/>
      <c r="E33" s="5" t="e">
        <f>SUM(D33/C33)</f>
        <v>#DIV/0!</v>
      </c>
      <c r="F33" s="4" t="e">
        <f>Bankwise!#REF!</f>
        <v>#REF!</v>
      </c>
      <c r="G33" s="4" t="e">
        <f>Bankwise!#REF!</f>
        <v>#REF!</v>
      </c>
      <c r="H33" s="5" t="e">
        <f>SUM(G33/F33)</f>
        <v>#REF!</v>
      </c>
      <c r="I33" s="6" t="e">
        <f>(F33-C33)/C33</f>
        <v>#REF!</v>
      </c>
      <c r="J33" s="6" t="e">
        <f>(G33-D33)/D33</f>
        <v>#REF!</v>
      </c>
    </row>
    <row r="34" spans="1:10" x14ac:dyDescent="0.25">
      <c r="A34" s="1"/>
      <c r="B34" s="2" t="s">
        <v>64</v>
      </c>
      <c r="C34" s="5"/>
      <c r="D34" s="5"/>
      <c r="E34" s="5"/>
      <c r="F34" s="4"/>
      <c r="G34" s="4"/>
      <c r="H34" s="5"/>
      <c r="I34" s="5"/>
      <c r="J34" s="6"/>
    </row>
    <row r="35" spans="1:10" x14ac:dyDescent="0.25">
      <c r="A35" s="1">
        <v>25</v>
      </c>
      <c r="B35" s="1" t="e">
        <f>Bankwise!#REF!</f>
        <v>#REF!</v>
      </c>
      <c r="C35" s="4"/>
      <c r="D35" s="4"/>
      <c r="E35" s="5" t="e">
        <f t="shared" si="0"/>
        <v>#DIV/0!</v>
      </c>
      <c r="F35" s="4" t="e">
        <f>Bankwise!#REF!</f>
        <v>#REF!</v>
      </c>
      <c r="G35" s="4" t="e">
        <f>Bankwise!#REF!</f>
        <v>#REF!</v>
      </c>
      <c r="H35" s="5" t="e">
        <f t="shared" si="1"/>
        <v>#REF!</v>
      </c>
      <c r="I35" s="6" t="e">
        <f t="shared" si="2"/>
        <v>#REF!</v>
      </c>
      <c r="J35" s="6" t="e">
        <f t="shared" si="2"/>
        <v>#REF!</v>
      </c>
    </row>
    <row r="36" spans="1:10" x14ac:dyDescent="0.25">
      <c r="A36" s="1">
        <v>26</v>
      </c>
      <c r="B36" s="1" t="e">
        <f>Bankwise!#REF!</f>
        <v>#REF!</v>
      </c>
      <c r="C36" s="4"/>
      <c r="D36" s="4"/>
      <c r="E36" s="5" t="e">
        <f t="shared" si="0"/>
        <v>#DIV/0!</v>
      </c>
      <c r="F36" s="4" t="e">
        <f>Bankwise!#REF!</f>
        <v>#REF!</v>
      </c>
      <c r="G36" s="4" t="e">
        <f>Bankwise!#REF!</f>
        <v>#REF!</v>
      </c>
      <c r="H36" s="5" t="e">
        <f t="shared" si="1"/>
        <v>#REF!</v>
      </c>
      <c r="I36" s="6" t="e">
        <f t="shared" si="2"/>
        <v>#REF!</v>
      </c>
      <c r="J36" s="6" t="e">
        <f t="shared" si="2"/>
        <v>#REF!</v>
      </c>
    </row>
    <row r="37" spans="1:10" x14ac:dyDescent="0.25">
      <c r="A37" s="1">
        <v>27</v>
      </c>
      <c r="B37" s="1" t="e">
        <f>Bankwise!#REF!</f>
        <v>#REF!</v>
      </c>
      <c r="C37" s="4"/>
      <c r="D37" s="4"/>
      <c r="E37" s="5" t="e">
        <f t="shared" si="0"/>
        <v>#DIV/0!</v>
      </c>
      <c r="F37" s="4" t="e">
        <f>Bankwise!#REF!</f>
        <v>#REF!</v>
      </c>
      <c r="G37" s="4" t="e">
        <f>Bankwise!#REF!</f>
        <v>#REF!</v>
      </c>
      <c r="H37" s="5" t="e">
        <f t="shared" si="1"/>
        <v>#REF!</v>
      </c>
      <c r="I37" s="6" t="e">
        <f t="shared" si="2"/>
        <v>#REF!</v>
      </c>
      <c r="J37" s="6" t="e">
        <f t="shared" si="2"/>
        <v>#REF!</v>
      </c>
    </row>
    <row r="38" spans="1:10" x14ac:dyDescent="0.25">
      <c r="A38" s="1">
        <v>28</v>
      </c>
      <c r="B38" s="1" t="e">
        <f>Bankwise!#REF!</f>
        <v>#REF!</v>
      </c>
      <c r="C38" s="4"/>
      <c r="D38" s="4"/>
      <c r="E38" s="5" t="e">
        <f t="shared" si="0"/>
        <v>#DIV/0!</v>
      </c>
      <c r="F38" s="4" t="e">
        <f>Bankwise!#REF!</f>
        <v>#REF!</v>
      </c>
      <c r="G38" s="4" t="e">
        <f>Bankwise!#REF!</f>
        <v>#REF!</v>
      </c>
      <c r="H38" s="5" t="e">
        <f t="shared" si="1"/>
        <v>#REF!</v>
      </c>
      <c r="I38" s="6" t="e">
        <f t="shared" si="2"/>
        <v>#REF!</v>
      </c>
      <c r="J38" s="6" t="e">
        <f t="shared" si="2"/>
        <v>#REF!</v>
      </c>
    </row>
    <row r="39" spans="1:10" x14ac:dyDescent="0.25">
      <c r="A39" s="1">
        <v>29</v>
      </c>
      <c r="B39" s="1" t="e">
        <f>Bankwise!#REF!</f>
        <v>#REF!</v>
      </c>
      <c r="C39" s="4"/>
      <c r="D39" s="4"/>
      <c r="E39" s="5" t="e">
        <f t="shared" si="0"/>
        <v>#DIV/0!</v>
      </c>
      <c r="F39" s="4" t="e">
        <f>Bankwise!#REF!</f>
        <v>#REF!</v>
      </c>
      <c r="G39" s="4" t="e">
        <f>Bankwise!#REF!</f>
        <v>#REF!</v>
      </c>
      <c r="H39" s="5" t="e">
        <f t="shared" si="1"/>
        <v>#REF!</v>
      </c>
      <c r="I39" s="6" t="e">
        <f t="shared" si="2"/>
        <v>#REF!</v>
      </c>
      <c r="J39" s="6" t="e">
        <f t="shared" si="2"/>
        <v>#REF!</v>
      </c>
    </row>
    <row r="40" spans="1:10" x14ac:dyDescent="0.25">
      <c r="A40" s="1">
        <v>30</v>
      </c>
      <c r="B40" s="1" t="e">
        <f>Bankwise!#REF!</f>
        <v>#REF!</v>
      </c>
      <c r="C40" s="4"/>
      <c r="D40" s="4"/>
      <c r="E40" s="5" t="e">
        <f t="shared" si="0"/>
        <v>#DIV/0!</v>
      </c>
      <c r="F40" s="4" t="e">
        <f>Bankwise!#REF!</f>
        <v>#REF!</v>
      </c>
      <c r="G40" s="4" t="e">
        <f>Bankwise!#REF!</f>
        <v>#REF!</v>
      </c>
      <c r="H40" s="5" t="e">
        <f t="shared" si="1"/>
        <v>#REF!</v>
      </c>
      <c r="I40" s="6" t="e">
        <f t="shared" si="2"/>
        <v>#REF!</v>
      </c>
      <c r="J40" s="6" t="e">
        <f t="shared" si="2"/>
        <v>#REF!</v>
      </c>
    </row>
    <row r="41" spans="1:10" x14ac:dyDescent="0.25">
      <c r="A41" s="1">
        <v>31</v>
      </c>
      <c r="B41" s="1" t="e">
        <f>Bankwise!#REF!</f>
        <v>#REF!</v>
      </c>
      <c r="C41" s="4"/>
      <c r="D41" s="4"/>
      <c r="E41" s="5" t="e">
        <f t="shared" si="0"/>
        <v>#DIV/0!</v>
      </c>
      <c r="F41" s="4" t="e">
        <f>Bankwise!#REF!</f>
        <v>#REF!</v>
      </c>
      <c r="G41" s="4" t="e">
        <f>Bankwise!#REF!</f>
        <v>#REF!</v>
      </c>
      <c r="H41" s="5" t="e">
        <f t="shared" si="1"/>
        <v>#REF!</v>
      </c>
      <c r="I41" s="6" t="e">
        <f t="shared" si="2"/>
        <v>#REF!</v>
      </c>
      <c r="J41" s="6" t="e">
        <f t="shared" si="2"/>
        <v>#REF!</v>
      </c>
    </row>
    <row r="42" spans="1:10" x14ac:dyDescent="0.25">
      <c r="A42" s="1">
        <v>32</v>
      </c>
      <c r="B42" s="1" t="e">
        <f>Bankwise!#REF!</f>
        <v>#REF!</v>
      </c>
      <c r="C42" s="4"/>
      <c r="D42" s="4"/>
      <c r="E42" s="5" t="e">
        <f t="shared" si="0"/>
        <v>#DIV/0!</v>
      </c>
      <c r="F42" s="4" t="e">
        <f>Bankwise!#REF!</f>
        <v>#REF!</v>
      </c>
      <c r="G42" s="4" t="e">
        <f>Bankwise!#REF!</f>
        <v>#REF!</v>
      </c>
      <c r="H42" s="5" t="e">
        <f t="shared" si="1"/>
        <v>#REF!</v>
      </c>
      <c r="I42" s="6" t="e">
        <f t="shared" si="2"/>
        <v>#REF!</v>
      </c>
      <c r="J42" s="6" t="e">
        <f t="shared" si="2"/>
        <v>#REF!</v>
      </c>
    </row>
    <row r="43" spans="1:10" x14ac:dyDescent="0.25">
      <c r="A43" s="1">
        <v>33</v>
      </c>
      <c r="B43" s="1" t="e">
        <f>Bankwise!#REF!</f>
        <v>#REF!</v>
      </c>
      <c r="C43" s="4"/>
      <c r="D43" s="4"/>
      <c r="E43" s="5" t="e">
        <f t="shared" si="0"/>
        <v>#DIV/0!</v>
      </c>
      <c r="F43" s="4" t="e">
        <f>Bankwise!#REF!</f>
        <v>#REF!</v>
      </c>
      <c r="G43" s="4" t="e">
        <f>Bankwise!#REF!</f>
        <v>#REF!</v>
      </c>
      <c r="H43" s="5" t="e">
        <f t="shared" si="1"/>
        <v>#REF!</v>
      </c>
      <c r="I43" s="6" t="e">
        <f t="shared" si="2"/>
        <v>#REF!</v>
      </c>
      <c r="J43" s="6" t="e">
        <f t="shared" si="2"/>
        <v>#REF!</v>
      </c>
    </row>
    <row r="44" spans="1:10" x14ac:dyDescent="0.25">
      <c r="A44" s="1">
        <v>34</v>
      </c>
      <c r="B44" s="1" t="e">
        <f>Bankwise!#REF!</f>
        <v>#REF!</v>
      </c>
      <c r="C44" s="4"/>
      <c r="D44" s="4"/>
      <c r="E44" s="5" t="e">
        <f t="shared" si="0"/>
        <v>#DIV/0!</v>
      </c>
      <c r="F44" s="4" t="e">
        <f>Bankwise!#REF!</f>
        <v>#REF!</v>
      </c>
      <c r="G44" s="4" t="e">
        <f>Bankwise!#REF!</f>
        <v>#REF!</v>
      </c>
      <c r="H44" s="5" t="e">
        <f t="shared" si="1"/>
        <v>#REF!</v>
      </c>
      <c r="I44" s="6" t="e">
        <f t="shared" si="2"/>
        <v>#REF!</v>
      </c>
      <c r="J44" s="6" t="e">
        <f t="shared" si="2"/>
        <v>#REF!</v>
      </c>
    </row>
    <row r="45" spans="1:10" x14ac:dyDescent="0.25">
      <c r="A45" s="1">
        <v>35</v>
      </c>
      <c r="B45" s="1" t="e">
        <f>Bankwise!#REF!</f>
        <v>#REF!</v>
      </c>
      <c r="C45" s="4"/>
      <c r="D45" s="4"/>
      <c r="E45" s="5" t="e">
        <f t="shared" si="0"/>
        <v>#DIV/0!</v>
      </c>
      <c r="F45" s="4" t="e">
        <f>Bankwise!#REF!</f>
        <v>#REF!</v>
      </c>
      <c r="G45" s="4" t="e">
        <f>Bankwise!#REF!</f>
        <v>#REF!</v>
      </c>
      <c r="H45" s="5" t="e">
        <f t="shared" si="1"/>
        <v>#REF!</v>
      </c>
      <c r="I45" s="6" t="e">
        <f t="shared" si="2"/>
        <v>#REF!</v>
      </c>
      <c r="J45" s="6" t="e">
        <f t="shared" si="2"/>
        <v>#REF!</v>
      </c>
    </row>
    <row r="46" spans="1:10" x14ac:dyDescent="0.25">
      <c r="A46" s="20" t="s">
        <v>65</v>
      </c>
      <c r="B46" s="21"/>
      <c r="C46" s="7">
        <f>SUM(C8:C45)</f>
        <v>0</v>
      </c>
      <c r="D46" s="7">
        <f>SUM(D8:D45)</f>
        <v>0</v>
      </c>
      <c r="E46" s="7" t="e">
        <f>SUM(E8:E45)</f>
        <v>#DIV/0!</v>
      </c>
      <c r="F46" s="7" t="e">
        <f>Bankwise!#REF!</f>
        <v>#REF!</v>
      </c>
      <c r="G46" s="7" t="e">
        <f>Bankwise!#REF!</f>
        <v>#REF!</v>
      </c>
      <c r="H46" s="8" t="e">
        <f t="shared" si="1"/>
        <v>#REF!</v>
      </c>
      <c r="I46" s="9" t="e">
        <f t="shared" si="2"/>
        <v>#REF!</v>
      </c>
      <c r="J46" s="9" t="e">
        <f t="shared" si="2"/>
        <v>#REF!</v>
      </c>
    </row>
    <row r="47" spans="1:10" x14ac:dyDescent="0.25">
      <c r="A47" s="13"/>
      <c r="B47" s="23" t="s">
        <v>66</v>
      </c>
      <c r="C47" s="5" t="s">
        <v>67</v>
      </c>
      <c r="D47" s="5"/>
      <c r="E47" s="5"/>
      <c r="F47" s="4"/>
      <c r="G47" s="4"/>
      <c r="H47" s="5"/>
      <c r="I47" s="5"/>
      <c r="J47" s="5"/>
    </row>
    <row r="48" spans="1:10" x14ac:dyDescent="0.25">
      <c r="A48" s="1">
        <v>36</v>
      </c>
      <c r="B48" s="1" t="e">
        <f>Bankwise!#REF!</f>
        <v>#REF!</v>
      </c>
      <c r="C48" s="4"/>
      <c r="D48" s="4"/>
      <c r="E48" s="5" t="e">
        <f t="shared" si="0"/>
        <v>#DIV/0!</v>
      </c>
      <c r="F48" s="4" t="e">
        <f>Bankwise!#REF!</f>
        <v>#REF!</v>
      </c>
      <c r="G48" s="4" t="e">
        <f>Bankwise!#REF!</f>
        <v>#REF!</v>
      </c>
      <c r="H48" s="5" t="e">
        <f t="shared" si="1"/>
        <v>#REF!</v>
      </c>
      <c r="I48" s="6" t="e">
        <f t="shared" si="2"/>
        <v>#REF!</v>
      </c>
      <c r="J48" s="6" t="e">
        <f t="shared" si="2"/>
        <v>#REF!</v>
      </c>
    </row>
    <row r="49" spans="1:10" x14ac:dyDescent="0.25">
      <c r="A49" s="20" t="s">
        <v>68</v>
      </c>
      <c r="B49" s="14"/>
      <c r="C49" s="7">
        <f>SUM(C48:C48)</f>
        <v>0</v>
      </c>
      <c r="D49" s="7">
        <f>SUM(D48:D48)</f>
        <v>0</v>
      </c>
      <c r="E49" s="7" t="e">
        <f>SUM(E48:E48)</f>
        <v>#DIV/0!</v>
      </c>
      <c r="F49" s="7" t="e">
        <f>Bankwise!#REF!</f>
        <v>#REF!</v>
      </c>
      <c r="G49" s="7" t="e">
        <f>Bankwise!#REF!</f>
        <v>#REF!</v>
      </c>
      <c r="H49" s="8" t="e">
        <f t="shared" si="1"/>
        <v>#REF!</v>
      </c>
      <c r="I49" s="9" t="e">
        <f t="shared" si="2"/>
        <v>#REF!</v>
      </c>
      <c r="J49" s="9" t="e">
        <f t="shared" si="2"/>
        <v>#REF!</v>
      </c>
    </row>
    <row r="50" spans="1:10" x14ac:dyDescent="0.25">
      <c r="A50" s="13"/>
      <c r="B50" s="13" t="s">
        <v>69</v>
      </c>
      <c r="C50" s="5" t="s">
        <v>67</v>
      </c>
      <c r="D50" s="5"/>
      <c r="E50" s="5"/>
      <c r="F50" s="4"/>
      <c r="G50" s="4"/>
      <c r="H50" s="5"/>
      <c r="I50" s="5"/>
      <c r="J50" s="5"/>
    </row>
    <row r="51" spans="1:10" x14ac:dyDescent="0.25">
      <c r="A51" s="1">
        <v>37</v>
      </c>
      <c r="B51" s="1" t="e">
        <f>Bankwise!#REF!</f>
        <v>#REF!</v>
      </c>
      <c r="C51" s="4"/>
      <c r="D51" s="4"/>
      <c r="E51" s="5" t="e">
        <f t="shared" si="0"/>
        <v>#DIV/0!</v>
      </c>
      <c r="F51" s="4" t="e">
        <f>Bankwise!#REF!</f>
        <v>#REF!</v>
      </c>
      <c r="G51" s="4" t="e">
        <f>Bankwise!#REF!</f>
        <v>#REF!</v>
      </c>
      <c r="H51" s="5" t="e">
        <f t="shared" si="1"/>
        <v>#REF!</v>
      </c>
      <c r="I51" s="6" t="e">
        <f t="shared" si="2"/>
        <v>#REF!</v>
      </c>
      <c r="J51" s="6" t="e">
        <f t="shared" si="2"/>
        <v>#REF!</v>
      </c>
    </row>
    <row r="52" spans="1:10" x14ac:dyDescent="0.25">
      <c r="A52" s="1">
        <v>38</v>
      </c>
      <c r="B52" s="1" t="e">
        <f>Bankwise!#REF!</f>
        <v>#REF!</v>
      </c>
      <c r="C52" s="4"/>
      <c r="D52" s="4"/>
      <c r="E52" s="5" t="e">
        <f t="shared" si="0"/>
        <v>#DIV/0!</v>
      </c>
      <c r="F52" s="4" t="e">
        <f>Bankwise!#REF!</f>
        <v>#REF!</v>
      </c>
      <c r="G52" s="4" t="e">
        <f>Bankwise!#REF!</f>
        <v>#REF!</v>
      </c>
      <c r="H52" s="5" t="e">
        <f t="shared" si="1"/>
        <v>#REF!</v>
      </c>
      <c r="I52" s="6" t="e">
        <f t="shared" si="2"/>
        <v>#REF!</v>
      </c>
      <c r="J52" s="6" t="e">
        <f t="shared" si="2"/>
        <v>#REF!</v>
      </c>
    </row>
    <row r="53" spans="1:10" x14ac:dyDescent="0.25">
      <c r="A53" s="1">
        <v>39</v>
      </c>
      <c r="B53" s="1" t="e">
        <f>Bankwise!#REF!</f>
        <v>#REF!</v>
      </c>
      <c r="C53" s="4"/>
      <c r="D53" s="4"/>
      <c r="E53" s="5" t="e">
        <f t="shared" si="0"/>
        <v>#DIV/0!</v>
      </c>
      <c r="F53" s="4" t="e">
        <f>Bankwise!#REF!</f>
        <v>#REF!</v>
      </c>
      <c r="G53" s="4" t="e">
        <f>Bankwise!#REF!</f>
        <v>#REF!</v>
      </c>
      <c r="H53" s="5" t="e">
        <f t="shared" si="1"/>
        <v>#REF!</v>
      </c>
      <c r="I53" s="6" t="e">
        <f t="shared" si="2"/>
        <v>#REF!</v>
      </c>
      <c r="J53" s="6" t="e">
        <f t="shared" si="2"/>
        <v>#REF!</v>
      </c>
    </row>
    <row r="54" spans="1:10" x14ac:dyDescent="0.25">
      <c r="A54" s="20" t="s">
        <v>70</v>
      </c>
      <c r="B54" s="14"/>
      <c r="C54" s="7">
        <f>SUM(C51:C53)</f>
        <v>0</v>
      </c>
      <c r="D54" s="7">
        <f>SUM(D51:D53)</f>
        <v>0</v>
      </c>
      <c r="E54" s="8" t="e">
        <f t="shared" si="0"/>
        <v>#DIV/0!</v>
      </c>
      <c r="F54" s="7" t="e">
        <f>Bankwise!#REF!</f>
        <v>#REF!</v>
      </c>
      <c r="G54" s="7" t="e">
        <f>Bankwise!#REF!</f>
        <v>#REF!</v>
      </c>
      <c r="H54" s="8" t="e">
        <f t="shared" si="1"/>
        <v>#REF!</v>
      </c>
      <c r="I54" s="9" t="e">
        <f t="shared" si="2"/>
        <v>#REF!</v>
      </c>
      <c r="J54" s="9" t="e">
        <f t="shared" si="2"/>
        <v>#REF!</v>
      </c>
    </row>
    <row r="55" spans="1:10" x14ac:dyDescent="0.25">
      <c r="A55" s="22" t="s">
        <v>71</v>
      </c>
      <c r="B55" s="15"/>
      <c r="C55" s="10">
        <f>SUM(C54+C49+C46)</f>
        <v>0</v>
      </c>
      <c r="D55" s="10">
        <f>SUM(D54+D49+D46)</f>
        <v>0</v>
      </c>
      <c r="E55" s="11" t="e">
        <f t="shared" si="0"/>
        <v>#DIV/0!</v>
      </c>
      <c r="F55" s="10" t="e">
        <f>Bankwise!#REF!</f>
        <v>#REF!</v>
      </c>
      <c r="G55" s="10" t="e">
        <f>Bankwise!#REF!</f>
        <v>#REF!</v>
      </c>
      <c r="H55" s="11" t="e">
        <f t="shared" si="1"/>
        <v>#REF!</v>
      </c>
      <c r="I55" s="12" t="e">
        <f t="shared" si="2"/>
        <v>#REF!</v>
      </c>
      <c r="J55" s="12" t="e">
        <f t="shared" si="2"/>
        <v>#REF!</v>
      </c>
    </row>
  </sheetData>
  <mergeCells count="7">
    <mergeCell ref="A1:J1"/>
    <mergeCell ref="A2:J2"/>
    <mergeCell ref="A3:J3"/>
    <mergeCell ref="A4:J4"/>
    <mergeCell ref="I5:J5"/>
    <mergeCell ref="C5:E5"/>
    <mergeCell ref="F5:H5"/>
  </mergeCells>
  <pageMargins left="0.7" right="0.7" top="0.75" bottom="0.75" header="0.3" footer="0.3"/>
  <pageSetup paperSize="9" scale="6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Bankwise</vt:lpstr>
      <vt:lpstr>Acp Tar Ach Com with Previous</vt:lpstr>
      <vt:lpstr>Bankwise!Print_Area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</dc:creator>
  <cp:lastModifiedBy>SLBC BIHAR</cp:lastModifiedBy>
  <cp:lastPrinted>2026-04-30T10:54:00Z</cp:lastPrinted>
  <dcterms:created xsi:type="dcterms:W3CDTF">2013-08-22T12:33:56Z</dcterms:created>
  <dcterms:modified xsi:type="dcterms:W3CDTF">2026-07-13T09:08:42Z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2026-05-02T04:57:31Z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ba8b9381-2df6-4d8a-9c5d-793758301f69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